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GPND ONLINE TEACHING\RESULT ANALYSIS\RESULT ANALYSIS\"/>
    </mc:Choice>
  </mc:AlternateContent>
  <bookViews>
    <workbookView xWindow="0" yWindow="0" windowWidth="24972" windowHeight="10152" activeTab="4"/>
  </bookViews>
  <sheets>
    <sheet name="S24 PG6I" sheetId="2" r:id="rId1"/>
    <sheet name="S24 PG4I" sheetId="3" r:id="rId2"/>
    <sheet name="S24 PG2K" sheetId="4" r:id="rId3"/>
    <sheet name="R A S 24 BY LOADWISE" sheetId="5" r:id="rId4"/>
    <sheet name="Sheet1" sheetId="6" r:id="rId5"/>
  </sheets>
  <definedNames>
    <definedName name="_xlnm._FilterDatabase" localSheetId="0" hidden="1">'S24 PG6I'!$A$8:$AH$49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6" l="1"/>
  <c r="E23" i="6"/>
  <c r="E22" i="6"/>
  <c r="AA77" i="4" l="1"/>
  <c r="Z77" i="4"/>
  <c r="S77" i="4"/>
  <c r="T77" i="4" s="1"/>
  <c r="O77" i="4"/>
  <c r="N77" i="4"/>
  <c r="K77" i="4"/>
  <c r="L77" i="4" s="1"/>
  <c r="I77" i="4"/>
  <c r="H77" i="4"/>
  <c r="E77" i="4"/>
  <c r="F77" i="4" s="1"/>
  <c r="Z76" i="4"/>
  <c r="S76" i="4"/>
  <c r="T76" i="4" s="1"/>
  <c r="O76" i="4"/>
  <c r="N76" i="4"/>
  <c r="K76" i="4"/>
  <c r="L76" i="4" s="1"/>
  <c r="H76" i="4"/>
  <c r="E76" i="4"/>
  <c r="F76" i="4" s="1"/>
  <c r="AA75" i="4"/>
  <c r="AA76" i="4" s="1"/>
  <c r="T75" i="4"/>
  <c r="O75" i="4"/>
  <c r="L75" i="4"/>
  <c r="I75" i="4"/>
  <c r="I76" i="4" s="1"/>
  <c r="F75" i="4"/>
  <c r="AP74" i="4"/>
  <c r="AC73" i="4"/>
  <c r="S73" i="4"/>
  <c r="K73" i="4"/>
  <c r="AJ72" i="4"/>
  <c r="AJ73" i="4" s="1"/>
  <c r="AG72" i="4"/>
  <c r="AG73" i="4" s="1"/>
  <c r="AF72" i="4"/>
  <c r="AF74" i="4" s="1"/>
  <c r="AC72" i="4"/>
  <c r="AC74" i="4" s="1"/>
  <c r="Z72" i="4"/>
  <c r="Z73" i="4" s="1"/>
  <c r="Y72" i="4"/>
  <c r="Y73" i="4" s="1"/>
  <c r="V72" i="4"/>
  <c r="V74" i="4" s="1"/>
  <c r="S72" i="4"/>
  <c r="S74" i="4" s="1"/>
  <c r="C87" i="4" s="1"/>
  <c r="R72" i="4"/>
  <c r="R73" i="4" s="1"/>
  <c r="Q72" i="4"/>
  <c r="Q73" i="4" s="1"/>
  <c r="N72" i="4"/>
  <c r="N74" i="4" s="1"/>
  <c r="C86" i="4" s="1"/>
  <c r="K72" i="4"/>
  <c r="K74" i="4" s="1"/>
  <c r="H72" i="4"/>
  <c r="H73" i="4" s="1"/>
  <c r="E72" i="4"/>
  <c r="E73" i="4" s="1"/>
  <c r="AP70" i="4"/>
  <c r="AO70" i="4"/>
  <c r="AN70" i="4"/>
  <c r="Q74" i="4" l="1"/>
  <c r="AG74" i="4"/>
  <c r="C89" i="4" s="1"/>
  <c r="E74" i="4"/>
  <c r="C84" i="4" s="1"/>
  <c r="Y74" i="4"/>
  <c r="N73" i="4"/>
  <c r="V73" i="4"/>
  <c r="AF73" i="4"/>
  <c r="H74" i="4"/>
  <c r="C85" i="4" s="1"/>
  <c r="R74" i="4"/>
  <c r="Z74" i="4"/>
  <c r="C88" i="4" s="1"/>
  <c r="AJ74" i="4"/>
  <c r="C90" i="4" s="1"/>
  <c r="G86" i="3" l="1"/>
  <c r="AF78" i="3"/>
  <c r="AG78" i="3" s="1"/>
  <c r="Z78" i="3"/>
  <c r="AA78" i="3" s="1"/>
  <c r="T78" i="3"/>
  <c r="U78" i="3" s="1"/>
  <c r="N78" i="3"/>
  <c r="O78" i="3" s="1"/>
  <c r="H78" i="3"/>
  <c r="I78" i="3" s="1"/>
  <c r="E78" i="3"/>
  <c r="F78" i="3" s="1"/>
  <c r="AF77" i="3"/>
  <c r="AG77" i="3" s="1"/>
  <c r="Z77" i="3"/>
  <c r="AA77" i="3" s="1"/>
  <c r="T77" i="3"/>
  <c r="U77" i="3" s="1"/>
  <c r="N77" i="3"/>
  <c r="O77" i="3" s="1"/>
  <c r="H77" i="3"/>
  <c r="I77" i="3" s="1"/>
  <c r="E77" i="3"/>
  <c r="F77" i="3" s="1"/>
  <c r="AG76" i="3"/>
  <c r="AA76" i="3"/>
  <c r="U76" i="3"/>
  <c r="O76" i="3"/>
  <c r="I76" i="3"/>
  <c r="F76" i="3"/>
  <c r="W72" i="3"/>
  <c r="T72" i="3"/>
  <c r="H72" i="3"/>
  <c r="G84" i="3" s="1"/>
  <c r="E72" i="3"/>
  <c r="G83" i="3" s="1"/>
  <c r="AM70" i="3"/>
  <c r="AF70" i="3"/>
  <c r="W70" i="3"/>
  <c r="T70" i="3"/>
  <c r="H70" i="3"/>
  <c r="E70" i="3"/>
  <c r="AF69" i="3"/>
  <c r="AF72" i="3" s="1"/>
  <c r="G88" i="3" s="1"/>
  <c r="AC69" i="3"/>
  <c r="AC70" i="3" s="1"/>
  <c r="Z69" i="3"/>
  <c r="Z70" i="3" s="1"/>
  <c r="W69" i="3"/>
  <c r="Q69" i="3"/>
  <c r="Q70" i="3" s="1"/>
  <c r="N69" i="3"/>
  <c r="N70" i="3" s="1"/>
  <c r="K69" i="3"/>
  <c r="K70" i="3" s="1"/>
  <c r="AM67" i="3"/>
  <c r="AL67" i="3"/>
  <c r="AJ66" i="3"/>
  <c r="AJ65" i="3"/>
  <c r="AJ64" i="3"/>
  <c r="AJ63" i="3"/>
  <c r="AJ62" i="3"/>
  <c r="AJ61" i="3"/>
  <c r="AJ60" i="3"/>
  <c r="AJ59" i="3"/>
  <c r="AJ58" i="3"/>
  <c r="AJ57" i="3"/>
  <c r="AJ56" i="3"/>
  <c r="AJ55" i="3"/>
  <c r="AJ54" i="3"/>
  <c r="AJ53" i="3"/>
  <c r="AJ52" i="3"/>
  <c r="AJ51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J7" i="3"/>
  <c r="K72" i="3" l="1"/>
  <c r="N72" i="3"/>
  <c r="G85" i="3" s="1"/>
  <c r="Z72" i="3"/>
  <c r="G87" i="3" s="1"/>
  <c r="Q72" i="3"/>
  <c r="AC72" i="3"/>
  <c r="T39" i="2" l="1"/>
  <c r="U39" i="2" s="1"/>
  <c r="R39" i="2"/>
  <c r="Q39" i="2"/>
  <c r="N39" i="2"/>
  <c r="O39" i="2" s="1"/>
  <c r="I39" i="2"/>
  <c r="H39" i="2"/>
  <c r="E39" i="2"/>
  <c r="F39" i="2" s="1"/>
  <c r="U38" i="2"/>
  <c r="T38" i="2"/>
  <c r="Q38" i="2"/>
  <c r="R38" i="2" s="1"/>
  <c r="N38" i="2"/>
  <c r="H38" i="2"/>
  <c r="I38" i="2" s="1"/>
  <c r="F38" i="2"/>
  <c r="E38" i="2"/>
  <c r="U37" i="2"/>
  <c r="R37" i="2"/>
  <c r="O37" i="2"/>
  <c r="O38" i="2" s="1"/>
  <c r="I37" i="2"/>
  <c r="F37" i="2"/>
  <c r="N34" i="2"/>
  <c r="G45" i="2" s="1"/>
  <c r="K34" i="2"/>
  <c r="K32" i="2"/>
  <c r="AH31" i="2"/>
  <c r="Z31" i="2"/>
  <c r="Z34" i="2" s="1"/>
  <c r="W31" i="2"/>
  <c r="W34" i="2" s="1"/>
  <c r="T31" i="2"/>
  <c r="T34" i="2" s="1"/>
  <c r="G48" i="2" s="1"/>
  <c r="Q31" i="2"/>
  <c r="Q34" i="2" s="1"/>
  <c r="G47" i="2" s="1"/>
  <c r="K31" i="2"/>
  <c r="H31" i="2"/>
  <c r="H34" i="2" s="1"/>
  <c r="G46" i="2" s="1"/>
  <c r="E31" i="2"/>
  <c r="E34" i="2" s="1"/>
  <c r="G49" i="2" s="1"/>
  <c r="AH29" i="2"/>
  <c r="AG29" i="2"/>
  <c r="AG31" i="2" s="1"/>
  <c r="AF29" i="2"/>
  <c r="W32" i="2" l="1"/>
</calcChain>
</file>

<file path=xl/sharedStrings.xml><?xml version="1.0" encoding="utf-8"?>
<sst xmlns="http://schemas.openxmlformats.org/spreadsheetml/2006/main" count="1275" uniqueCount="440">
  <si>
    <t>GOVERNMENT POLYTECHNIC,NANDED</t>
  </si>
  <si>
    <t>DEPARTMENT OF PRODUCTION ENGINEERING</t>
  </si>
  <si>
    <r>
      <t xml:space="preserve">PG6I    </t>
    </r>
    <r>
      <rPr>
        <b/>
        <sz val="16"/>
        <color indexed="8"/>
        <rFont val="Calibri"/>
        <family val="2"/>
      </rPr>
      <t>RESULT ANALYSIS SUMMER 2024</t>
    </r>
  </si>
  <si>
    <t>Sr. No.</t>
  </si>
  <si>
    <t>Seat No.</t>
  </si>
  <si>
    <t>Enroll No.</t>
  </si>
  <si>
    <t>Name</t>
  </si>
  <si>
    <t>MAN</t>
  </si>
  <si>
    <t>TEN</t>
  </si>
  <si>
    <t>ETM</t>
  </si>
  <si>
    <t>EAC</t>
  </si>
  <si>
    <t>PEN</t>
  </si>
  <si>
    <t>CPE</t>
  </si>
  <si>
    <t>Total Marks</t>
  </si>
  <si>
    <t>Percentage</t>
  </si>
  <si>
    <t>Class</t>
  </si>
  <si>
    <t>MAN [TH] [ESE]</t>
  </si>
  <si>
    <t>MAN [TH] [PA]</t>
  </si>
  <si>
    <t>MAN [TOTAL]</t>
  </si>
  <si>
    <t>TEN [TH] [ESE]</t>
  </si>
  <si>
    <t>TEN [TH] [PA]</t>
  </si>
  <si>
    <t>TEN [TH- TOTAL]</t>
  </si>
  <si>
    <t>TEN [PR] [ESE]</t>
  </si>
  <si>
    <t>TEN [PR] [PA]</t>
  </si>
  <si>
    <t>TEN [PR - TOTAL]</t>
  </si>
  <si>
    <t>ETM [TH] [ESE]</t>
  </si>
  <si>
    <t>ETM [TH] [PA]</t>
  </si>
  <si>
    <t>ETM [TH] TOTAL</t>
  </si>
  <si>
    <t>EAC [TH] [ESE]</t>
  </si>
  <si>
    <t>EAC [TH] [PA]</t>
  </si>
  <si>
    <t>EAC [TH] TOTAL</t>
  </si>
  <si>
    <t>PEN [TH] [ESE]</t>
  </si>
  <si>
    <t>PEN [TH] [PA]</t>
  </si>
  <si>
    <t>PEN [TH] TOTAL</t>
  </si>
  <si>
    <t>PEN [PR] [ESE]</t>
  </si>
  <si>
    <t>PEN [PR] [PA]</t>
  </si>
  <si>
    <t>PEN [PR] TOTAL</t>
  </si>
  <si>
    <t>CPE  [PR] [ESE]</t>
  </si>
  <si>
    <t>CPE  [PR] [PA]</t>
  </si>
  <si>
    <t>CPE TOTAL</t>
  </si>
  <si>
    <t>FAIL</t>
  </si>
  <si>
    <t>PASS</t>
  </si>
  <si>
    <t>1st div passed</t>
  </si>
  <si>
    <t>KALANE SAKSHI DEVENDRA</t>
  </si>
  <si>
    <t>FIRST CLASS</t>
  </si>
  <si>
    <t>KACHKURE AMOL RAJU</t>
  </si>
  <si>
    <t>FIRST CLASS DIST.</t>
  </si>
  <si>
    <t>KADAM SNEHAL MADHAVRAO</t>
  </si>
  <si>
    <t>NANGARE RUTURAJ SONBA</t>
  </si>
  <si>
    <t>NAWARE PRADNYA ASHOK</t>
  </si>
  <si>
    <t>DANDVATE NACHIKET NARENDRA</t>
  </si>
  <si>
    <t>SHINDE SHRINIVAS VINAYAK</t>
  </si>
  <si>
    <t>LONARE ADINATH BALAJI</t>
  </si>
  <si>
    <t>AARGULWAR PRAVIN PRABHAKAR</t>
  </si>
  <si>
    <t>KOKARE ROHINI SHIVSAMBHA</t>
  </si>
  <si>
    <t>JAMBHLIKAR ANKITA SATISHRAO</t>
  </si>
  <si>
    <t>024@</t>
  </si>
  <si>
    <t>048@</t>
  </si>
  <si>
    <t>FIRST CLASS CON</t>
  </si>
  <si>
    <t>SHINDE PUNDLIK RAMESH</t>
  </si>
  <si>
    <t>KAKURLE BHAGYASHRI BHAGWAN</t>
  </si>
  <si>
    <t>ADE RASHI NARAYAN</t>
  </si>
  <si>
    <t>MARKUNDE DHANANJAY SANJAY</t>
  </si>
  <si>
    <t>JADHAV ANURADHA ANANDRAO</t>
  </si>
  <si>
    <t>AB*</t>
  </si>
  <si>
    <t>010*</t>
  </si>
  <si>
    <t>016*</t>
  </si>
  <si>
    <t>045*</t>
  </si>
  <si>
    <t>FAIL  LSP</t>
  </si>
  <si>
    <t>GONDGE OMKAR SANJAY</t>
  </si>
  <si>
    <t>GUTTE SANIKA SADASHIV</t>
  </si>
  <si>
    <t>RAJINDERSINGH PALWINDERSINGH BANSAL</t>
  </si>
  <si>
    <t>JETHEWAD KAILASH GANGADHAR</t>
  </si>
  <si>
    <t>NO, OF STUDENT APPEARED</t>
  </si>
  <si>
    <t>NUMBER OF STUDENT PASSED</t>
  </si>
  <si>
    <t>NUMBER OF STUDENT FAILED</t>
  </si>
  <si>
    <t>NUMBER OF STUDENT ABSENT</t>
  </si>
  <si>
    <t>PERCENTAGE RESULT</t>
  </si>
  <si>
    <t>18+1=19</t>
  </si>
  <si>
    <t>12+6=18</t>
  </si>
  <si>
    <t>DISTINCTION</t>
  </si>
  <si>
    <t>SECOND CLASS</t>
  </si>
  <si>
    <t>OVERALL RESULT = 95 %</t>
  </si>
  <si>
    <t>SR.NO.</t>
  </si>
  <si>
    <t>SUBJECT NAME</t>
  </si>
  <si>
    <t>FACULTY</t>
  </si>
  <si>
    <t>%RESULT</t>
  </si>
  <si>
    <t>EMERGING TREND IN MECH ENGG</t>
  </si>
  <si>
    <t>S M KANDHARE</t>
  </si>
  <si>
    <t>TOOL ENGINEERING</t>
  </si>
  <si>
    <t>S R DESHMUKH</t>
  </si>
  <si>
    <t xml:space="preserve">ESTIMATION AND COSTING </t>
  </si>
  <si>
    <t>D G CHAVAN</t>
  </si>
  <si>
    <t xml:space="preserve">PROCESS ENGINEERING </t>
  </si>
  <si>
    <t>R D GEDEKAR</t>
  </si>
  <si>
    <t>MANAGEMENT</t>
  </si>
  <si>
    <t>ALIM SIR</t>
  </si>
  <si>
    <t>FIRST 5 TOPPERS</t>
  </si>
  <si>
    <t>Seat Number</t>
  </si>
  <si>
    <t>PERCENT</t>
  </si>
  <si>
    <t>CLASS</t>
  </si>
  <si>
    <t>PG4I    RESULT ANALYSIS SUMMER 2024</t>
  </si>
  <si>
    <t>SR. NO</t>
  </si>
  <si>
    <t>SEAT NO.</t>
  </si>
  <si>
    <t>ENROLL NO</t>
  </si>
  <si>
    <t>NAME</t>
  </si>
  <si>
    <t>EST</t>
  </si>
  <si>
    <t>AMP</t>
  </si>
  <si>
    <t>EMP</t>
  </si>
  <si>
    <t>MQC</t>
  </si>
  <si>
    <t>PEH</t>
  </si>
  <si>
    <t>CAD</t>
  </si>
  <si>
    <t>TOTAL MARKS</t>
  </si>
  <si>
    <t>ENVIRONMENTAL STUDIES [TH] [ESE]</t>
  </si>
  <si>
    <t>ENVIRONMENTAL STUDIES [TH] [PA]</t>
  </si>
  <si>
    <t>ENVIRONMENTAL STUDIES [TH Total]</t>
  </si>
  <si>
    <t>ADVANCED MACHINING PROCESSES [TH] [ESE]</t>
  </si>
  <si>
    <t>ADVANCED MACHINING PROCESSES [TH] [PA]</t>
  </si>
  <si>
    <t>ADVANCED MACHINING PROCESSES [TH Total]</t>
  </si>
  <si>
    <t>ADVANCED MACHINING PROCESSES [PR] [ESE]</t>
  </si>
  <si>
    <t>ADVANCED MACHINING PROCESSES [PR] [PA]</t>
  </si>
  <si>
    <t>ADVANCED MACHINING PROCESSES [PR Total]</t>
  </si>
  <si>
    <t>ENGINEERING MATERIALS AND METALLURGY [TH] [ESE]</t>
  </si>
  <si>
    <t>ENGINEERING MATERIALS AND METALLURGY [TH] [PA]</t>
  </si>
  <si>
    <t>ENGINEERING MATERIALS AND METALLURGY [TH Total]</t>
  </si>
  <si>
    <t>ENGINEERING MATERIALS AND METALLURGY [PR] [ESE]</t>
  </si>
  <si>
    <t>ENGINEERING MATERIALS AND METALLURGY [PR] [PA]</t>
  </si>
  <si>
    <t>ENGINEERING MATERIALS AND METALLURGY [PR Total]</t>
  </si>
  <si>
    <t>METROLOGY AND QUALITY ASSURANCE [TH] [ESE]</t>
  </si>
  <si>
    <t>METROLOGY AND QUALITY ASSURANCE [TH] [PA]</t>
  </si>
  <si>
    <t>METROLOGY AND QUALITY ASSURANCE [TH] Total]</t>
  </si>
  <si>
    <t>METROLOGY AND QUALITY ASSURANCE [PR] [ESE]</t>
  </si>
  <si>
    <t>METROLOGY AND QUALITY ASSURANCE [PR] [PA]</t>
  </si>
  <si>
    <t>METROLOGY AND QUALITY ASSURANCE [PR Total]</t>
  </si>
  <si>
    <t>PLANT ENGINEERING AND SAFETY MANAGEMENT [TH] [ESE]</t>
  </si>
  <si>
    <t>PLANT ENGINEERING AND SAFETY MANAGEMENT [TH] [PA]</t>
  </si>
  <si>
    <t>PLANT ENGINEERING AND SAFETY MANAGEMENT [[TH] Total]</t>
  </si>
  <si>
    <t>PLANT ENGINEERING AND SAFETY MANAGEMENT [PR] [ESE]</t>
  </si>
  <si>
    <t>PLANT ENGINEERING AND SAFETY MANAGEMENT [PR] [PA]</t>
  </si>
  <si>
    <t>PLANT ENGINEERING AND SAFETY MANAGEMENT [PR Total]</t>
  </si>
  <si>
    <t>COMPUTER AIDED DRAFTING AND MODELING [PR] [ESE]</t>
  </si>
  <si>
    <t>COMPUTER AIDED DRAFTING AND MODELING [PR] [PA]</t>
  </si>
  <si>
    <t>COMPUTER AIDED DRAFTING AND MODELING [PR Total]</t>
  </si>
  <si>
    <t>ATKT</t>
  </si>
  <si>
    <t>JOGDAND SAIPRASAD SHIVANAND</t>
  </si>
  <si>
    <t>KADAM MAHESHVAR MAROTRAO</t>
  </si>
  <si>
    <t>048*</t>
  </si>
  <si>
    <t>NAGDARE SHRADDHA BALAJI</t>
  </si>
  <si>
    <t>043*</t>
  </si>
  <si>
    <t>ADANE SANJANA DILIP</t>
  </si>
  <si>
    <t>DESHMUKH SHARAYU DIPAK</t>
  </si>
  <si>
    <t>A.T.K.T.</t>
  </si>
  <si>
    <t>INGOLE GAYATRI BALAJI</t>
  </si>
  <si>
    <t>JADHAV SHREYA SUNIL</t>
  </si>
  <si>
    <t>KADAM SHIVANI UTTAMRAO</t>
  </si>
  <si>
    <t>KADAM SUPRIYA PRABHAKAR</t>
  </si>
  <si>
    <t>042*</t>
  </si>
  <si>
    <t>KURUMBHATTE GAYATRI UDAY</t>
  </si>
  <si>
    <t>018@</t>
  </si>
  <si>
    <t>045@</t>
  </si>
  <si>
    <t>LAMDADE TANUJA ANANDA</t>
  </si>
  <si>
    <t>NAGHORE VAIBHAVI TUKARAM</t>
  </si>
  <si>
    <t>020@</t>
  </si>
  <si>
    <t>042@</t>
  </si>
  <si>
    <t>PANCHAL SHREYA</t>
  </si>
  <si>
    <t>PAWDE SANSKRUTI BALAJI</t>
  </si>
  <si>
    <t>AB</t>
  </si>
  <si>
    <t>SOLANKE MRUNAL SURESH</t>
  </si>
  <si>
    <t>013*</t>
  </si>
  <si>
    <t>SOMWARE ANKITA TUKARAM</t>
  </si>
  <si>
    <t>SURYAWANSHI GITANJALI DUDHAMBAR</t>
  </si>
  <si>
    <t>040*</t>
  </si>
  <si>
    <t>UDGIRKAR ANURADHA RAJKUMAR</t>
  </si>
  <si>
    <t>A.T.K.T.  LSP</t>
  </si>
  <si>
    <t>YEROLE NEHA NARENDRA</t>
  </si>
  <si>
    <t>032*</t>
  </si>
  <si>
    <t>012*</t>
  </si>
  <si>
    <t>030*</t>
  </si>
  <si>
    <t>CHOUHAN NARAYANSINH YUVRAJSINH</t>
  </si>
  <si>
    <t>GADAM SHAILESH ATUL</t>
  </si>
  <si>
    <t>GUNDALE SHUBHAM KALIDAS</t>
  </si>
  <si>
    <t>023@</t>
  </si>
  <si>
    <t>GUNDE TEJAS NARAYAN</t>
  </si>
  <si>
    <t>044*</t>
  </si>
  <si>
    <t>JADHAV SAI SUNIL</t>
  </si>
  <si>
    <t>025@</t>
  </si>
  <si>
    <t>052@</t>
  </si>
  <si>
    <t>JADHAV YUVRAJ BALIRAM</t>
  </si>
  <si>
    <t>035*</t>
  </si>
  <si>
    <t>029*</t>
  </si>
  <si>
    <t>KADAM MANGESH SANJAY</t>
  </si>
  <si>
    <t>MALI SAINATH SANJAYRAO</t>
  </si>
  <si>
    <t>MASKE NARENDRA KISHANRAO</t>
  </si>
  <si>
    <t>MOKASHI PRATHMESH PANDITRAO</t>
  </si>
  <si>
    <t>MORE ADITYA ATMARAM</t>
  </si>
  <si>
    <t>MORTATE ADITYA WAMAN</t>
  </si>
  <si>
    <t>MUNDHE GANESH DILIP</t>
  </si>
  <si>
    <t>041*</t>
  </si>
  <si>
    <t>PANCHAL NARENDRA BALAJI</t>
  </si>
  <si>
    <t>033@</t>
  </si>
  <si>
    <t>SECOND CLASS CON</t>
  </si>
  <si>
    <t>PARATKAR ATHARV SANDIP</t>
  </si>
  <si>
    <t>PIMPALWA RAM SANTOSH</t>
  </si>
  <si>
    <t>RAJARWAD OMKAR GANGADHAR</t>
  </si>
  <si>
    <t>FIRST CLASS  LSP</t>
  </si>
  <si>
    <t>RAMGIRWAR VAIBHAV VINOD</t>
  </si>
  <si>
    <t>RAUT SHREYAS RAJESH</t>
  </si>
  <si>
    <t>SHAIKH NASIRODDIN GOUSODDIN</t>
  </si>
  <si>
    <t>SURYAWANSHI SHUBHAM SAHEBRAO</t>
  </si>
  <si>
    <t>028*</t>
  </si>
  <si>
    <t>WAGHMARE VASANT PANDHARI</t>
  </si>
  <si>
    <t>039*</t>
  </si>
  <si>
    <t>WARE GANESH GANGADHAR</t>
  </si>
  <si>
    <t>BHALERAO GARGI SHIVRAJ</t>
  </si>
  <si>
    <t>047@</t>
  </si>
  <si>
    <t>DHARASURE KAPIL HANMANT</t>
  </si>
  <si>
    <t>KARKUN PRADIP ASHOK</t>
  </si>
  <si>
    <t>021@</t>
  </si>
  <si>
    <t>SECOND CLASS CON LSP</t>
  </si>
  <si>
    <t>KOLHE NARAYAN PARASRAM</t>
  </si>
  <si>
    <t>050*</t>
  </si>
  <si>
    <t>PANGARKAR GANESH MADHAV</t>
  </si>
  <si>
    <t>DIS</t>
  </si>
  <si>
    <t>DIS*</t>
  </si>
  <si>
    <t>DIS  LSP</t>
  </si>
  <si>
    <t>PANSE PRATHMESH SATISH</t>
  </si>
  <si>
    <t>SURYAWANSHI SHIVAM GOVIND</t>
  </si>
  <si>
    <t>JADHAV OMKAR DNYANESHWAR</t>
  </si>
  <si>
    <t>SHINDE LAHUJI TRIPATI</t>
  </si>
  <si>
    <t>TATE ANIMESH SUBHASH</t>
  </si>
  <si>
    <t>PANCHAL MAHESH TRYMBAK</t>
  </si>
  <si>
    <t>ANARWAD VAIBHAV SHANKAR</t>
  </si>
  <si>
    <t>023*</t>
  </si>
  <si>
    <t>KADAM SAKSHI TANAJI</t>
  </si>
  <si>
    <t>031*</t>
  </si>
  <si>
    <t>BHALERAO SONUTAI BALIRAM</t>
  </si>
  <si>
    <t>POTEWAR RUSHIKESH PAKSHITIRATH</t>
  </si>
  <si>
    <t>034*</t>
  </si>
  <si>
    <t>025*</t>
  </si>
  <si>
    <t>BHISE LAXMAN DHARTARI</t>
  </si>
  <si>
    <t>MOHAMMAD ANAS NAVEED MOHAMMAD YOUSUF</t>
  </si>
  <si>
    <t>SHINDE NAMRATA TRIPATI</t>
  </si>
  <si>
    <t>027*</t>
  </si>
  <si>
    <t>25+13=38</t>
  </si>
  <si>
    <t>CAM</t>
  </si>
  <si>
    <t>31+5=36</t>
  </si>
  <si>
    <t>34+1=35</t>
  </si>
  <si>
    <t>27+2=29</t>
  </si>
  <si>
    <t>OVERALL RESULT = 65.52 %</t>
  </si>
  <si>
    <t>ENVIRONMENTAL STUDIES</t>
  </si>
  <si>
    <t>A JOSHI</t>
  </si>
  <si>
    <t>ADVANCED MACHINING PROCESSES</t>
  </si>
  <si>
    <t xml:space="preserve">ENGINEERING MATERIALS AND METALLURGY </t>
  </si>
  <si>
    <t>METROLOGY AND QUALITY ASSURANCE</t>
  </si>
  <si>
    <t>PLANT ENGINEERING AND SAFETY MANAGEMENT</t>
  </si>
  <si>
    <t>COMPUTER AIDED DRAFTING AND MODELING</t>
  </si>
  <si>
    <t>R SARODE</t>
  </si>
  <si>
    <t>FIRST 5 TOPPERS OG PG4I S2024 EXAM</t>
  </si>
  <si>
    <t>SR. NO.</t>
  </si>
  <si>
    <t xml:space="preserve">NAME </t>
  </si>
  <si>
    <t>PG2K    RESULT ANALYSIS SUMMER 2024</t>
  </si>
  <si>
    <t>S24 PG2K</t>
  </si>
  <si>
    <t>AMS</t>
  </si>
  <si>
    <t>ASC</t>
  </si>
  <si>
    <t>EGM</t>
  </si>
  <si>
    <t>MPR</t>
  </si>
  <si>
    <t>EDG</t>
  </si>
  <si>
    <t>PCO</t>
  </si>
  <si>
    <t>SFS</t>
  </si>
  <si>
    <t>TOTAL (900)</t>
  </si>
  <si>
    <t>%</t>
  </si>
  <si>
    <t>AMS - TH</t>
  </si>
  <si>
    <t>AMS-TH</t>
  </si>
  <si>
    <t>AMS-PR</t>
  </si>
  <si>
    <t>EGM-TH</t>
  </si>
  <si>
    <t>EGM-PR</t>
  </si>
  <si>
    <t>EGM-SLA</t>
  </si>
  <si>
    <t>MPR-TH</t>
  </si>
  <si>
    <t>MPR-PR</t>
  </si>
  <si>
    <t>MPR-SLA</t>
  </si>
  <si>
    <t>EDG-TH</t>
  </si>
  <si>
    <t>EDG-PR</t>
  </si>
  <si>
    <t>EDG-SLA</t>
  </si>
  <si>
    <t>PCO-PR</t>
  </si>
  <si>
    <t>SFS-SLA</t>
  </si>
  <si>
    <t>SR NO.</t>
  </si>
  <si>
    <t>EXAM SEAT NO.</t>
  </si>
  <si>
    <t>ENROLL. NO.</t>
  </si>
  <si>
    <t>PAWDE SHANTANU BALIRAM</t>
  </si>
  <si>
    <t>020*</t>
  </si>
  <si>
    <t>015*</t>
  </si>
  <si>
    <t>000*</t>
  </si>
  <si>
    <t>017*</t>
  </si>
  <si>
    <t>KALSE ANKITA SHIVAJI</t>
  </si>
  <si>
    <t>SHINDE RUTUJA ACHUT</t>
  </si>
  <si>
    <t>BHARKAD KOMAL GANPATRAO</t>
  </si>
  <si>
    <t>021*</t>
  </si>
  <si>
    <t>033*</t>
  </si>
  <si>
    <t>014*</t>
  </si>
  <si>
    <t>022*</t>
  </si>
  <si>
    <t>005*</t>
  </si>
  <si>
    <t>BHALERAO ANJALI TULSHIRAM</t>
  </si>
  <si>
    <t>019*</t>
  </si>
  <si>
    <t>026*</t>
  </si>
  <si>
    <t>008*</t>
  </si>
  <si>
    <t>PATIL PRATAP VYANKATRAO</t>
  </si>
  <si>
    <t>KADAM MANOJ PANDURANG</t>
  </si>
  <si>
    <t>015@</t>
  </si>
  <si>
    <t>035@</t>
  </si>
  <si>
    <t>PATIL SURESH GANESH</t>
  </si>
  <si>
    <t>RAUT MANJUSHA PRAKASH</t>
  </si>
  <si>
    <t>DEVKATE DNYANESHWAR GOVIND</t>
  </si>
  <si>
    <t>CHAVAN SHITAL TATERAO</t>
  </si>
  <si>
    <t>022@</t>
  </si>
  <si>
    <t>036@</t>
  </si>
  <si>
    <t>037@</t>
  </si>
  <si>
    <t>KADAM EKNATH SHANKAR</t>
  </si>
  <si>
    <t>KAWATAKWAR VAIBHAVI VILASRAO</t>
  </si>
  <si>
    <t>MULE PALLAVI BALKRUSHNA</t>
  </si>
  <si>
    <t>011*</t>
  </si>
  <si>
    <t>009*</t>
  </si>
  <si>
    <t>SHANKAR PUNJAJI KADAM</t>
  </si>
  <si>
    <t>003*</t>
  </si>
  <si>
    <t>024*</t>
  </si>
  <si>
    <t>GUNJKAR SAMIKSHA GAJANAN</t>
  </si>
  <si>
    <t>007*</t>
  </si>
  <si>
    <t>PATIL DIVYA MANCHHINDRANATH</t>
  </si>
  <si>
    <t>PICHKEWAR SHITAL MADHAV</t>
  </si>
  <si>
    <t>017@</t>
  </si>
  <si>
    <t>032@</t>
  </si>
  <si>
    <t>PANDE ANUSHKA YOGESH</t>
  </si>
  <si>
    <t>WAHOKAR PRAJWAL RAJENDRA</t>
  </si>
  <si>
    <t>BULEWAR MANMATH KAILAS</t>
  </si>
  <si>
    <t>018*</t>
  </si>
  <si>
    <t>SHELKE ASHWINI ASHOK</t>
  </si>
  <si>
    <t>FIRST CLASS WITH DISTINCTION</t>
  </si>
  <si>
    <t>NAVGHARE RUSHIKESH SAHADEV</t>
  </si>
  <si>
    <t>004*</t>
  </si>
  <si>
    <t>DINKAR SHANTANU SHRIRAM</t>
  </si>
  <si>
    <t>GIRGAONKAR RADHIKA VIKAS</t>
  </si>
  <si>
    <t>GACHCHE VINOD UTTAM</t>
  </si>
  <si>
    <t>INGLE ANIKET SHIVAJI</t>
  </si>
  <si>
    <t>DARADE DNYANESHWAR CHANDRAKANT</t>
  </si>
  <si>
    <t>006*</t>
  </si>
  <si>
    <t>AMRUTE VYANKATESH SANTOSHRAO</t>
  </si>
  <si>
    <t>SWAMI VAISHANAVI SHANKAR</t>
  </si>
  <si>
    <t>CHIDRAWAR KEDAR DNYANESHWAR</t>
  </si>
  <si>
    <t>MACHANWAD AKASH RAGHUNATH</t>
  </si>
  <si>
    <t>037*</t>
  </si>
  <si>
    <t>RAJEGORE SAMIKSHA UDDHAVRAO</t>
  </si>
  <si>
    <t>PATIL NIKITA RAMCHANDRA</t>
  </si>
  <si>
    <t>HATKAR VAISHNAVI RAMKISHAN</t>
  </si>
  <si>
    <t>001*</t>
  </si>
  <si>
    <t>AWCHAR SANDIP GANESH</t>
  </si>
  <si>
    <t>DHAGE GANESH SHANKARRAO</t>
  </si>
  <si>
    <t>BOMBILWAR MANGESH GAJANAN</t>
  </si>
  <si>
    <t>PARSEWAR ADITI KAMLAKAR</t>
  </si>
  <si>
    <t>MULE SHIVAM SADASHIV</t>
  </si>
  <si>
    <t>WANARE MADHURI KAILAS</t>
  </si>
  <si>
    <t>PANDHARE ROHIT ANANT</t>
  </si>
  <si>
    <t>AJGARE MAMTA SANTOSH</t>
  </si>
  <si>
    <t>TOKALWAD OMKAR BALAJI</t>
  </si>
  <si>
    <t>PAYDHAN OMKAR BHIMRAO</t>
  </si>
  <si>
    <t>036*</t>
  </si>
  <si>
    <t>LAGDAM VAISHALI ASHOK</t>
  </si>
  <si>
    <t>KOTURWAR SHIVAM KAILAS</t>
  </si>
  <si>
    <t>GADEKAR PAVAN PARMESHWAR</t>
  </si>
  <si>
    <t>JANKAR PRANJAL VINAYAK</t>
  </si>
  <si>
    <t>002*</t>
  </si>
  <si>
    <t>KADAM VAIBHAV GAJANAN</t>
  </si>
  <si>
    <t>KOKULWAR GAURI SUBHASH</t>
  </si>
  <si>
    <t>012@</t>
  </si>
  <si>
    <t>030@</t>
  </si>
  <si>
    <t>MAMDE SHREYAS RADHESHAM</t>
  </si>
  <si>
    <t>GAIKWAD GOVIND NAGORAO</t>
  </si>
  <si>
    <t>SHINDE GITA SUDHAKAR</t>
  </si>
  <si>
    <t>026@</t>
  </si>
  <si>
    <t>034@</t>
  </si>
  <si>
    <t>BODKE AMARNATH BALAJI</t>
  </si>
  <si>
    <t>BHINGE YOGESH RADHAKISHAN</t>
  </si>
  <si>
    <t>KADAM RANJEET RANGRAO</t>
  </si>
  <si>
    <t>UPLANCHWAR OMKAR SUDARSHAN</t>
  </si>
  <si>
    <t>TAPKE AJINKYA CHANDRAKANT</t>
  </si>
  <si>
    <t>DEVKAR GANESH DNYANOBA</t>
  </si>
  <si>
    <t>AMBEKAR SIDDHI SANJAY</t>
  </si>
  <si>
    <t>NO. OF STUDENT APPEARED</t>
  </si>
  <si>
    <t>NO. OF STUDENT PASSED</t>
  </si>
  <si>
    <t>CLEAR PASS=19</t>
  </si>
  <si>
    <t>NO. OF STUDENT FAILED</t>
  </si>
  <si>
    <t>ATKT=10</t>
  </si>
  <si>
    <t>% RESULT</t>
  </si>
  <si>
    <t>TOTAL PASS=29</t>
  </si>
  <si>
    <t>% RESULT= 49.15%</t>
  </si>
  <si>
    <t>PG2K OVERALL RESULT - 49.15%</t>
  </si>
  <si>
    <t>SUB</t>
  </si>
  <si>
    <t>G H HUGE</t>
  </si>
  <si>
    <t>S P RATHOD + S G DUTAL</t>
  </si>
  <si>
    <t>R P POLAS</t>
  </si>
  <si>
    <t xml:space="preserve">N A KARHALE </t>
  </si>
  <si>
    <t>M M MESHRAM</t>
  </si>
  <si>
    <t xml:space="preserve">R G BILOLIKAR </t>
  </si>
  <si>
    <t>A A JOSHI</t>
  </si>
  <si>
    <t>S24 PG2K FIRST THREE TOPPERS</t>
  </si>
  <si>
    <t>RESULT ANALYSIS AY 2023-24</t>
  </si>
  <si>
    <t>NAME OF FACULTY</t>
  </si>
  <si>
    <t>BRANCH</t>
  </si>
  <si>
    <t>SEMESTER</t>
  </si>
  <si>
    <t>TOTAL TEACHING LOAD (THEORY)</t>
  </si>
  <si>
    <t>SUBJECT</t>
  </si>
  <si>
    <t>PG</t>
  </si>
  <si>
    <t>VI</t>
  </si>
  <si>
    <t>ALIM SHAIKH</t>
  </si>
  <si>
    <t>OVERALL RESULT= 95%</t>
  </si>
  <si>
    <t>IV</t>
  </si>
  <si>
    <t>OVERALL RESULT= 65.52%</t>
  </si>
  <si>
    <t xml:space="preserve">V </t>
  </si>
  <si>
    <t>POM</t>
  </si>
  <si>
    <t>EMD</t>
  </si>
  <si>
    <t>TQM</t>
  </si>
  <si>
    <t>MTD</t>
  </si>
  <si>
    <t>EDE</t>
  </si>
  <si>
    <t>KARHALE MADAM</t>
  </si>
  <si>
    <t>MFJ</t>
  </si>
  <si>
    <t>OVERALL RESULT= 90%</t>
  </si>
  <si>
    <t>III</t>
  </si>
  <si>
    <t>IFP</t>
  </si>
  <si>
    <t>TOM</t>
  </si>
  <si>
    <t>SOM</t>
  </si>
  <si>
    <t>PDR</t>
  </si>
  <si>
    <t>OVERALL RESULT= 31.58 %</t>
  </si>
  <si>
    <t xml:space="preserve">PG </t>
  </si>
  <si>
    <t>II</t>
  </si>
  <si>
    <t>OVERALL RESULT= 49.15 %</t>
  </si>
  <si>
    <t>PG3I FIRST THREE TOPPERS</t>
  </si>
  <si>
    <t>Sr.No.</t>
  </si>
  <si>
    <t>EXAM SEAT NO</t>
  </si>
  <si>
    <t>STUDENT NAME</t>
  </si>
  <si>
    <t>RESULT</t>
  </si>
  <si>
    <t>SR NO</t>
  </si>
  <si>
    <t>FIRST 3 TOPPERS OF SECOND YEAR AY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</si>
</sst>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4"/>
      <name val="Times New Roman Bold"/>
      <family val="2"/>
    </font>
    <font>
      <b/>
      <sz val="10"/>
      <name val="Arial"/>
      <family val="2"/>
    </font>
    <font>
      <sz val="9"/>
      <name val="Times New Roman Bold"/>
      <family val="2"/>
    </font>
    <font>
      <sz val="9"/>
      <name val="Arial Bold"/>
      <family val="2"/>
    </font>
    <font>
      <sz val="8"/>
      <name val="Arial Bold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57">
    <xf numFmtId="0" fontId="0" fillId="0" borderId="0" xfId="0"/>
    <xf numFmtId="0" fontId="3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1" xfId="1" applyNumberFormat="1" applyFont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1" xfId="1" applyBorder="1" applyAlignment="1">
      <alignment horizontal="left"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/>
    <xf numFmtId="0" fontId="3" fillId="0" borderId="1" xfId="1" applyNumberFormat="1" applyFill="1" applyBorder="1" applyAlignment="1">
      <alignment horizontal="center" vertical="center"/>
    </xf>
    <xf numFmtId="2" fontId="3" fillId="0" borderId="1" xfId="1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left" vertical="center"/>
    </xf>
    <xf numFmtId="0" fontId="3" fillId="0" borderId="0" xfId="1" applyAlignment="1">
      <alignment horizontal="center" vertical="center"/>
    </xf>
    <xf numFmtId="1" fontId="3" fillId="0" borderId="1" xfId="1" applyNumberForma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1" fontId="3" fillId="2" borderId="1" xfId="1" applyNumberFormat="1" applyFill="1" applyBorder="1" applyAlignment="1">
      <alignment horizontal="center" vertical="center"/>
    </xf>
    <xf numFmtId="0" fontId="3" fillId="2" borderId="1" xfId="1" applyFill="1" applyBorder="1"/>
    <xf numFmtId="0" fontId="3" fillId="2" borderId="1" xfId="1" applyNumberFormat="1" applyFill="1" applyBorder="1" applyAlignment="1">
      <alignment horizontal="center" vertical="center"/>
    </xf>
    <xf numFmtId="0" fontId="1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ill="1" applyBorder="1" applyAlignment="1">
      <alignment horizontal="center" vertical="center"/>
    </xf>
    <xf numFmtId="0" fontId="3" fillId="2" borderId="1" xfId="1" applyFill="1" applyBorder="1" applyAlignment="1">
      <alignment horizontal="left" vertical="center"/>
    </xf>
    <xf numFmtId="0" fontId="3" fillId="2" borderId="0" xfId="1" applyFill="1" applyAlignment="1">
      <alignment horizontal="center" vertical="center"/>
    </xf>
    <xf numFmtId="0" fontId="3" fillId="2" borderId="0" xfId="1" applyFill="1"/>
    <xf numFmtId="0" fontId="1" fillId="0" borderId="1" xfId="1" applyFont="1" applyFill="1" applyBorder="1" applyAlignment="1">
      <alignment vertical="center"/>
    </xf>
    <xf numFmtId="0" fontId="1" fillId="0" borderId="1" xfId="1" applyFont="1" applyFill="1" applyBorder="1" applyAlignment="1">
      <alignment horizontal="left" vertical="center"/>
    </xf>
    <xf numFmtId="0" fontId="0" fillId="0" borderId="0" xfId="1" applyFont="1"/>
    <xf numFmtId="0" fontId="10" fillId="0" borderId="1" xfId="1" applyFont="1" applyBorder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2" fontId="1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0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3" fillId="0" borderId="1" xfId="1" applyNumberFormat="1" applyBorder="1" applyAlignment="1">
      <alignment horizontal="center" vertical="center"/>
    </xf>
    <xf numFmtId="2" fontId="3" fillId="0" borderId="7" xfId="1" applyNumberFormat="1" applyBorder="1" applyAlignment="1">
      <alignment horizontal="center" vertical="center"/>
    </xf>
    <xf numFmtId="2" fontId="3" fillId="0" borderId="1" xfId="1" applyNumberFormat="1" applyBorder="1" applyAlignment="1">
      <alignment horizontal="center" vertical="center"/>
    </xf>
    <xf numFmtId="2" fontId="3" fillId="2" borderId="7" xfId="1" applyNumberFormat="1" applyFill="1" applyBorder="1" applyAlignment="1">
      <alignment horizontal="center" vertical="center"/>
    </xf>
    <xf numFmtId="0" fontId="14" fillId="0" borderId="1" xfId="1" applyFont="1" applyFill="1" applyBorder="1" applyAlignment="1">
      <alignment vertical="center"/>
    </xf>
    <xf numFmtId="2" fontId="3" fillId="2" borderId="0" xfId="1" applyNumberFormat="1" applyFill="1" applyAlignment="1">
      <alignment horizontal="center" vertical="center"/>
    </xf>
    <xf numFmtId="0" fontId="15" fillId="0" borderId="1" xfId="1" applyFont="1" applyFill="1" applyBorder="1" applyAlignment="1">
      <alignment vertical="center"/>
    </xf>
    <xf numFmtId="0" fontId="3" fillId="0" borderId="0" xfId="1" applyBorder="1" applyAlignment="1">
      <alignment horizontal="center" vertical="center"/>
    </xf>
    <xf numFmtId="0" fontId="3" fillId="0" borderId="0" xfId="1" applyBorder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1" xfId="1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left" vertical="center" wrapText="1"/>
    </xf>
    <xf numFmtId="0" fontId="19" fillId="0" borderId="0" xfId="1" applyFont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left" vertical="center"/>
    </xf>
    <xf numFmtId="2" fontId="19" fillId="0" borderId="1" xfId="1" applyNumberFormat="1" applyFont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left" vertical="center"/>
    </xf>
    <xf numFmtId="2" fontId="19" fillId="2" borderId="1" xfId="1" applyNumberFormat="1" applyFont="1" applyFill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2" fontId="22" fillId="0" borderId="1" xfId="1" applyNumberFormat="1" applyFont="1" applyBorder="1" applyAlignment="1">
      <alignment horizontal="center" vertical="center"/>
    </xf>
    <xf numFmtId="2" fontId="19" fillId="0" borderId="0" xfId="1" applyNumberFormat="1" applyFont="1" applyAlignment="1">
      <alignment horizontal="center" vertical="center"/>
    </xf>
    <xf numFmtId="0" fontId="19" fillId="0" borderId="0" xfId="1" applyFont="1" applyBorder="1" applyAlignment="1">
      <alignment horizontal="right" vertical="center"/>
    </xf>
    <xf numFmtId="0" fontId="22" fillId="0" borderId="1" xfId="1" applyFont="1" applyBorder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5" fillId="0" borderId="1" xfId="1" applyFont="1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left" vertical="center"/>
    </xf>
    <xf numFmtId="0" fontId="26" fillId="0" borderId="8" xfId="1" applyFont="1" applyBorder="1" applyAlignment="1">
      <alignment horizontal="right" vertical="center"/>
    </xf>
    <xf numFmtId="0" fontId="24" fillId="2" borderId="1" xfId="1" applyFont="1" applyFill="1" applyBorder="1" applyAlignment="1">
      <alignment horizontal="center" vertical="center"/>
    </xf>
    <xf numFmtId="0" fontId="19" fillId="0" borderId="1" xfId="1" applyFont="1" applyBorder="1"/>
    <xf numFmtId="0" fontId="3" fillId="0" borderId="1" xfId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/>
    </xf>
    <xf numFmtId="0" fontId="2" fillId="0" borderId="1" xfId="1" applyFont="1" applyFill="1" applyBorder="1" applyAlignment="1">
      <alignment horizontal="left" vertical="center"/>
    </xf>
    <xf numFmtId="2" fontId="1" fillId="0" borderId="1" xfId="1" applyNumberFormat="1" applyFont="1" applyFill="1" applyBorder="1" applyAlignment="1">
      <alignment horizontal="center" vertical="center"/>
    </xf>
    <xf numFmtId="2" fontId="1" fillId="0" borderId="7" xfId="1" applyNumberFormat="1" applyFont="1" applyFill="1" applyBorder="1" applyAlignment="1">
      <alignment horizontal="center" vertical="center"/>
    </xf>
    <xf numFmtId="2" fontId="1" fillId="0" borderId="8" xfId="1" applyNumberFormat="1" applyFont="1" applyFill="1" applyBorder="1" applyAlignment="1">
      <alignment horizontal="center" vertical="center"/>
    </xf>
    <xf numFmtId="2" fontId="1" fillId="0" borderId="9" xfId="1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right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14" fillId="0" borderId="2" xfId="1" applyFont="1" applyFill="1" applyBorder="1" applyAlignment="1">
      <alignment horizontal="right" vertical="center"/>
    </xf>
    <xf numFmtId="0" fontId="10" fillId="0" borderId="1" xfId="1" applyNumberFormat="1" applyFont="1" applyBorder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1" fillId="0" borderId="7" xfId="1" applyFont="1" applyFill="1" applyBorder="1" applyAlignment="1">
      <alignment horizontal="left" vertical="center"/>
    </xf>
    <xf numFmtId="0" fontId="1" fillId="0" borderId="9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19" fillId="0" borderId="1" xfId="1" applyFont="1" applyBorder="1" applyAlignment="1">
      <alignment horizontal="right" vertical="center"/>
    </xf>
    <xf numFmtId="0" fontId="19" fillId="0" borderId="7" xfId="1" applyFont="1" applyBorder="1" applyAlignment="1">
      <alignment horizontal="right" vertical="center"/>
    </xf>
    <xf numFmtId="0" fontId="22" fillId="0" borderId="0" xfId="1" applyFont="1" applyAlignment="1">
      <alignment horizontal="left" vertical="center"/>
    </xf>
    <xf numFmtId="2" fontId="22" fillId="0" borderId="1" xfId="1" applyNumberFormat="1" applyFont="1" applyBorder="1" applyAlignment="1">
      <alignment horizontal="center" vertical="center"/>
    </xf>
    <xf numFmtId="2" fontId="22" fillId="0" borderId="10" xfId="1" applyNumberFormat="1" applyFont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22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6" fillId="0" borderId="1" xfId="1" applyFont="1" applyBorder="1" applyAlignment="1">
      <alignment horizontal="right" vertical="center"/>
    </xf>
    <xf numFmtId="0" fontId="25" fillId="0" borderId="1" xfId="1" applyFont="1" applyBorder="1" applyAlignment="1">
      <alignment horizontal="right" vertical="center"/>
    </xf>
    <xf numFmtId="0" fontId="27" fillId="0" borderId="1" xfId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1" fontId="13" fillId="0" borderId="1" xfId="1" applyNumberFormat="1" applyFont="1" applyBorder="1" applyAlignment="1">
      <alignment horizontal="center" vertical="center"/>
    </xf>
    <xf numFmtId="0" fontId="3" fillId="4" borderId="1" xfId="1" applyNumberFormat="1" applyFont="1" applyFill="1" applyBorder="1" applyAlignment="1">
      <alignment horizontal="center" vertical="center"/>
    </xf>
    <xf numFmtId="0" fontId="3" fillId="0" borderId="1" xfId="1" applyBorder="1"/>
    <xf numFmtId="0" fontId="3" fillId="0" borderId="1" xfId="1" applyFill="1" applyBorder="1" applyAlignment="1">
      <alignment horizontal="left"/>
    </xf>
    <xf numFmtId="0" fontId="3" fillId="0" borderId="1" xfId="1" applyBorder="1" applyAlignment="1">
      <alignment horizontal="left"/>
    </xf>
    <xf numFmtId="0" fontId="3" fillId="0" borderId="1" xfId="1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2">
    <cellStyle name="Normal" xfId="0" builtinId="0"/>
    <cellStyle name="Normal 2" xfId="1"/>
  </cellStyles>
  <dxfs count="4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topLeftCell="A40" workbookViewId="0">
      <selection activeCell="D37" sqref="D37:G39"/>
    </sheetView>
  </sheetViews>
  <sheetFormatPr defaultColWidth="8.88671875" defaultRowHeight="13.2" x14ac:dyDescent="0.25"/>
  <cols>
    <col min="1" max="2" width="8.88671875" style="1"/>
    <col min="3" max="3" width="11" style="1" bestFit="1" customWidth="1"/>
    <col min="4" max="4" width="35.6640625" style="1" customWidth="1"/>
    <col min="5" max="29" width="8.88671875" style="1"/>
    <col min="30" max="30" width="11.6640625" style="1" customWidth="1"/>
    <col min="31" max="31" width="25.44140625" style="1" bestFit="1" customWidth="1"/>
    <col min="32" max="16384" width="8.88671875" style="1"/>
  </cols>
  <sheetData>
    <row r="1" spans="1:34" ht="25.8" x14ac:dyDescent="0.5">
      <c r="A1" s="103" t="s">
        <v>0</v>
      </c>
      <c r="B1" s="103"/>
      <c r="C1" s="104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</row>
    <row r="2" spans="1:34" ht="25.8" x14ac:dyDescent="0.5">
      <c r="A2" s="103" t="s">
        <v>1</v>
      </c>
      <c r="B2" s="103"/>
      <c r="C2" s="104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</row>
    <row r="3" spans="1:34" ht="21" x14ac:dyDescent="0.25">
      <c r="A3" s="105" t="s">
        <v>2</v>
      </c>
      <c r="B3" s="106"/>
      <c r="C3" s="107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</row>
    <row r="4" spans="1:34" ht="14.4" x14ac:dyDescent="0.25">
      <c r="A4" s="108" t="s">
        <v>3</v>
      </c>
      <c r="B4" s="109" t="s">
        <v>4</v>
      </c>
      <c r="C4" s="109" t="s">
        <v>5</v>
      </c>
      <c r="D4" s="109" t="s">
        <v>6</v>
      </c>
      <c r="E4" s="80" t="s">
        <v>7</v>
      </c>
      <c r="F4" s="80"/>
      <c r="G4" s="80"/>
      <c r="H4" s="80" t="s">
        <v>8</v>
      </c>
      <c r="I4" s="80"/>
      <c r="J4" s="80"/>
      <c r="K4" s="80"/>
      <c r="L4" s="80"/>
      <c r="M4" s="80"/>
      <c r="N4" s="80" t="s">
        <v>9</v>
      </c>
      <c r="O4" s="80"/>
      <c r="P4" s="80"/>
      <c r="Q4" s="80" t="s">
        <v>10</v>
      </c>
      <c r="R4" s="80"/>
      <c r="S4" s="80"/>
      <c r="T4" s="80" t="s">
        <v>11</v>
      </c>
      <c r="U4" s="80"/>
      <c r="V4" s="80"/>
      <c r="W4" s="80"/>
      <c r="X4" s="80"/>
      <c r="Y4" s="80"/>
      <c r="Z4" s="80" t="s">
        <v>12</v>
      </c>
      <c r="AA4" s="80"/>
      <c r="AB4" s="80"/>
      <c r="AC4" s="100" t="s">
        <v>13</v>
      </c>
      <c r="AD4" s="101" t="s">
        <v>14</v>
      </c>
      <c r="AE4" s="102" t="s">
        <v>15</v>
      </c>
    </row>
    <row r="5" spans="1:34" ht="43.2" x14ac:dyDescent="0.25">
      <c r="A5" s="108"/>
      <c r="B5" s="109"/>
      <c r="C5" s="109"/>
      <c r="D5" s="109"/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100"/>
      <c r="AD5" s="101"/>
      <c r="AE5" s="102"/>
    </row>
    <row r="6" spans="1:34" ht="14.4" x14ac:dyDescent="0.25">
      <c r="A6" s="3"/>
      <c r="B6" s="4"/>
      <c r="C6" s="4"/>
      <c r="D6" s="5"/>
      <c r="E6" s="6">
        <v>70</v>
      </c>
      <c r="F6" s="6">
        <v>30</v>
      </c>
      <c r="G6" s="6">
        <v>100</v>
      </c>
      <c r="H6" s="6">
        <v>70</v>
      </c>
      <c r="I6" s="6">
        <v>30</v>
      </c>
      <c r="J6" s="6">
        <v>100</v>
      </c>
      <c r="K6" s="6">
        <v>25</v>
      </c>
      <c r="L6" s="6">
        <v>25</v>
      </c>
      <c r="M6" s="6">
        <v>50</v>
      </c>
      <c r="N6" s="6">
        <v>70</v>
      </c>
      <c r="O6" s="6">
        <v>30</v>
      </c>
      <c r="P6" s="6">
        <v>100</v>
      </c>
      <c r="Q6" s="6">
        <v>70</v>
      </c>
      <c r="R6" s="6">
        <v>30</v>
      </c>
      <c r="S6" s="6">
        <v>100</v>
      </c>
      <c r="T6" s="6">
        <v>70</v>
      </c>
      <c r="U6" s="6">
        <v>30</v>
      </c>
      <c r="V6" s="6">
        <v>100</v>
      </c>
      <c r="W6" s="6">
        <v>25</v>
      </c>
      <c r="X6" s="6">
        <v>25</v>
      </c>
      <c r="Y6" s="6">
        <v>50</v>
      </c>
      <c r="Z6" s="6">
        <v>50</v>
      </c>
      <c r="AA6" s="6">
        <v>50</v>
      </c>
      <c r="AB6" s="6">
        <v>100</v>
      </c>
      <c r="AC6" s="3">
        <v>700</v>
      </c>
      <c r="AD6" s="3"/>
      <c r="AE6" s="3"/>
    </row>
    <row r="7" spans="1:34" ht="14.4" x14ac:dyDescent="0.25">
      <c r="A7" s="3"/>
      <c r="B7" s="3"/>
      <c r="C7" s="3"/>
      <c r="D7" s="7"/>
      <c r="E7" s="6">
        <v>28</v>
      </c>
      <c r="F7" s="6">
        <v>0</v>
      </c>
      <c r="G7" s="6"/>
      <c r="H7" s="6">
        <v>28</v>
      </c>
      <c r="I7" s="6">
        <v>0</v>
      </c>
      <c r="J7" s="6"/>
      <c r="K7" s="6">
        <v>10</v>
      </c>
      <c r="L7" s="6">
        <v>10</v>
      </c>
      <c r="M7" s="6"/>
      <c r="N7" s="6">
        <v>28</v>
      </c>
      <c r="O7" s="6">
        <v>0</v>
      </c>
      <c r="P7" s="6"/>
      <c r="Q7" s="6">
        <v>28</v>
      </c>
      <c r="R7" s="6">
        <v>0</v>
      </c>
      <c r="S7" s="6"/>
      <c r="T7" s="6">
        <v>28</v>
      </c>
      <c r="U7" s="6">
        <v>0</v>
      </c>
      <c r="V7" s="6"/>
      <c r="W7" s="6">
        <v>10</v>
      </c>
      <c r="X7" s="6">
        <v>10</v>
      </c>
      <c r="Y7" s="6"/>
      <c r="Z7" s="6">
        <v>20</v>
      </c>
      <c r="AA7" s="6">
        <v>20</v>
      </c>
      <c r="AB7" s="6"/>
      <c r="AC7" s="3"/>
      <c r="AD7" s="3"/>
      <c r="AE7" s="3"/>
    </row>
    <row r="8" spans="1:34" x14ac:dyDescent="0.25">
      <c r="A8" s="3"/>
      <c r="B8" s="3"/>
      <c r="C8" s="3"/>
      <c r="D8" s="7"/>
      <c r="E8" s="3"/>
      <c r="F8" s="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1" t="s">
        <v>40</v>
      </c>
      <c r="AG8" s="1" t="s">
        <v>41</v>
      </c>
      <c r="AH8" s="1" t="s">
        <v>42</v>
      </c>
    </row>
    <row r="9" spans="1:34" x14ac:dyDescent="0.25">
      <c r="A9" s="9">
        <v>1</v>
      </c>
      <c r="B9" s="9">
        <v>382311</v>
      </c>
      <c r="C9" s="9">
        <v>2100200196</v>
      </c>
      <c r="D9" s="10" t="s">
        <v>43</v>
      </c>
      <c r="E9" s="11">
        <v>30</v>
      </c>
      <c r="F9" s="11">
        <v>29</v>
      </c>
      <c r="G9" s="11">
        <v>59</v>
      </c>
      <c r="H9" s="11">
        <v>31</v>
      </c>
      <c r="I9" s="11">
        <v>29</v>
      </c>
      <c r="J9" s="11">
        <v>60</v>
      </c>
      <c r="K9" s="11">
        <v>22</v>
      </c>
      <c r="L9" s="11">
        <v>24</v>
      </c>
      <c r="M9" s="11">
        <v>46</v>
      </c>
      <c r="N9" s="11">
        <v>28</v>
      </c>
      <c r="O9" s="11">
        <v>27</v>
      </c>
      <c r="P9" s="11">
        <v>55</v>
      </c>
      <c r="Q9" s="11">
        <v>39</v>
      </c>
      <c r="R9" s="11">
        <v>28</v>
      </c>
      <c r="S9" s="11">
        <v>67</v>
      </c>
      <c r="T9" s="11">
        <v>40</v>
      </c>
      <c r="U9" s="11">
        <v>30</v>
      </c>
      <c r="V9" s="11">
        <v>70</v>
      </c>
      <c r="W9" s="11">
        <v>22</v>
      </c>
      <c r="X9" s="11">
        <v>24</v>
      </c>
      <c r="Y9" s="11">
        <v>46</v>
      </c>
      <c r="Z9" s="11">
        <v>47</v>
      </c>
      <c r="AA9" s="11">
        <v>48</v>
      </c>
      <c r="AB9" s="11">
        <v>95</v>
      </c>
      <c r="AC9" s="9">
        <v>498</v>
      </c>
      <c r="AD9" s="12">
        <v>71.142857142857139</v>
      </c>
      <c r="AE9" s="13" t="s">
        <v>44</v>
      </c>
      <c r="AF9" s="14"/>
      <c r="AG9" s="1">
        <v>1</v>
      </c>
      <c r="AH9" s="1">
        <v>1</v>
      </c>
    </row>
    <row r="10" spans="1:34" x14ac:dyDescent="0.25">
      <c r="A10" s="9">
        <v>2</v>
      </c>
      <c r="B10" s="15">
        <v>382312</v>
      </c>
      <c r="C10" s="15">
        <v>2100200201</v>
      </c>
      <c r="D10" s="10" t="s">
        <v>45</v>
      </c>
      <c r="E10" s="11">
        <v>29</v>
      </c>
      <c r="F10" s="16">
        <v>26</v>
      </c>
      <c r="G10" s="16">
        <v>55</v>
      </c>
      <c r="H10" s="16">
        <v>36</v>
      </c>
      <c r="I10" s="16">
        <v>29</v>
      </c>
      <c r="J10" s="16">
        <v>65</v>
      </c>
      <c r="K10" s="16">
        <v>24</v>
      </c>
      <c r="L10" s="16">
        <v>23</v>
      </c>
      <c r="M10" s="16">
        <v>47</v>
      </c>
      <c r="N10" s="11">
        <v>55</v>
      </c>
      <c r="O10" s="11">
        <v>25</v>
      </c>
      <c r="P10" s="11">
        <v>80</v>
      </c>
      <c r="Q10" s="11">
        <v>38</v>
      </c>
      <c r="R10" s="11">
        <v>28</v>
      </c>
      <c r="S10" s="11">
        <v>66</v>
      </c>
      <c r="T10" s="11">
        <v>44</v>
      </c>
      <c r="U10" s="11">
        <v>30</v>
      </c>
      <c r="V10" s="11">
        <v>74</v>
      </c>
      <c r="W10" s="11">
        <v>23</v>
      </c>
      <c r="X10" s="11">
        <v>22</v>
      </c>
      <c r="Y10" s="11">
        <v>45</v>
      </c>
      <c r="Z10" s="11">
        <v>48</v>
      </c>
      <c r="AA10" s="11">
        <v>47</v>
      </c>
      <c r="AB10" s="11">
        <v>95</v>
      </c>
      <c r="AC10" s="9">
        <v>527</v>
      </c>
      <c r="AD10" s="12">
        <v>75.285714285714292</v>
      </c>
      <c r="AE10" s="13" t="s">
        <v>46</v>
      </c>
      <c r="AG10" s="1">
        <v>1</v>
      </c>
      <c r="AH10" s="1">
        <v>1</v>
      </c>
    </row>
    <row r="11" spans="1:34" x14ac:dyDescent="0.25">
      <c r="A11" s="9">
        <v>3</v>
      </c>
      <c r="B11" s="15">
        <v>382313</v>
      </c>
      <c r="C11" s="15">
        <v>2100200209</v>
      </c>
      <c r="D11" s="10" t="s">
        <v>47</v>
      </c>
      <c r="E11" s="11">
        <v>36</v>
      </c>
      <c r="F11" s="16">
        <v>29</v>
      </c>
      <c r="G11" s="16">
        <v>65</v>
      </c>
      <c r="H11" s="16">
        <v>55</v>
      </c>
      <c r="I11" s="16">
        <v>30</v>
      </c>
      <c r="J11" s="16">
        <v>85</v>
      </c>
      <c r="K11" s="16">
        <v>24</v>
      </c>
      <c r="L11" s="16">
        <v>24</v>
      </c>
      <c r="M11" s="16">
        <v>48</v>
      </c>
      <c r="N11" s="11">
        <v>30</v>
      </c>
      <c r="O11" s="11">
        <v>29</v>
      </c>
      <c r="P11" s="11">
        <v>59</v>
      </c>
      <c r="Q11" s="11">
        <v>41</v>
      </c>
      <c r="R11" s="11">
        <v>28</v>
      </c>
      <c r="S11" s="11">
        <v>69</v>
      </c>
      <c r="T11" s="11">
        <v>52</v>
      </c>
      <c r="U11" s="11">
        <v>30</v>
      </c>
      <c r="V11" s="11">
        <v>82</v>
      </c>
      <c r="W11" s="11">
        <v>24</v>
      </c>
      <c r="X11" s="11">
        <v>25</v>
      </c>
      <c r="Y11" s="11">
        <v>49</v>
      </c>
      <c r="Z11" s="11">
        <v>49</v>
      </c>
      <c r="AA11" s="11">
        <v>49</v>
      </c>
      <c r="AB11" s="11">
        <v>98</v>
      </c>
      <c r="AC11" s="9">
        <v>555</v>
      </c>
      <c r="AD11" s="12">
        <v>79.285714285714278</v>
      </c>
      <c r="AE11" s="13" t="s">
        <v>46</v>
      </c>
      <c r="AF11" s="14"/>
      <c r="AG11" s="1">
        <v>1</v>
      </c>
      <c r="AH11" s="1">
        <v>1</v>
      </c>
    </row>
    <row r="12" spans="1:34" x14ac:dyDescent="0.25">
      <c r="A12" s="9">
        <v>4</v>
      </c>
      <c r="B12" s="15">
        <v>382314</v>
      </c>
      <c r="C12" s="15">
        <v>2100200210</v>
      </c>
      <c r="D12" s="10" t="s">
        <v>48</v>
      </c>
      <c r="E12" s="11">
        <v>50</v>
      </c>
      <c r="F12" s="16">
        <v>27</v>
      </c>
      <c r="G12" s="16">
        <v>77</v>
      </c>
      <c r="H12" s="16">
        <v>42</v>
      </c>
      <c r="I12" s="16">
        <v>27</v>
      </c>
      <c r="J12" s="16">
        <v>69</v>
      </c>
      <c r="K12" s="16">
        <v>23</v>
      </c>
      <c r="L12" s="16">
        <v>23</v>
      </c>
      <c r="M12" s="16">
        <v>46</v>
      </c>
      <c r="N12" s="11">
        <v>66</v>
      </c>
      <c r="O12" s="11">
        <v>28</v>
      </c>
      <c r="P12" s="11">
        <v>94</v>
      </c>
      <c r="Q12" s="11">
        <v>36</v>
      </c>
      <c r="R12" s="11">
        <v>28</v>
      </c>
      <c r="S12" s="11">
        <v>64</v>
      </c>
      <c r="T12" s="11">
        <v>45</v>
      </c>
      <c r="U12" s="11">
        <v>30</v>
      </c>
      <c r="V12" s="11">
        <v>75</v>
      </c>
      <c r="W12" s="11">
        <v>23</v>
      </c>
      <c r="X12" s="11">
        <v>24</v>
      </c>
      <c r="Y12" s="11">
        <v>47</v>
      </c>
      <c r="Z12" s="11">
        <v>48</v>
      </c>
      <c r="AA12" s="11">
        <v>48</v>
      </c>
      <c r="AB12" s="11">
        <v>96</v>
      </c>
      <c r="AC12" s="9">
        <v>568</v>
      </c>
      <c r="AD12" s="12">
        <v>81.142857142857139</v>
      </c>
      <c r="AE12" s="13" t="s">
        <v>46</v>
      </c>
      <c r="AF12" s="14"/>
      <c r="AG12" s="1">
        <v>1</v>
      </c>
      <c r="AH12" s="1">
        <v>1</v>
      </c>
    </row>
    <row r="13" spans="1:34" x14ac:dyDescent="0.25">
      <c r="A13" s="9">
        <v>5</v>
      </c>
      <c r="B13" s="15">
        <v>382315</v>
      </c>
      <c r="C13" s="15">
        <v>2100200211</v>
      </c>
      <c r="D13" s="10" t="s">
        <v>49</v>
      </c>
      <c r="E13" s="11">
        <v>32</v>
      </c>
      <c r="F13" s="17">
        <v>24</v>
      </c>
      <c r="G13" s="17">
        <v>56</v>
      </c>
      <c r="H13" s="11">
        <v>34</v>
      </c>
      <c r="I13" s="17">
        <v>29</v>
      </c>
      <c r="J13" s="11">
        <v>63</v>
      </c>
      <c r="K13" s="11">
        <v>22</v>
      </c>
      <c r="L13" s="11">
        <v>23</v>
      </c>
      <c r="M13" s="11">
        <v>45</v>
      </c>
      <c r="N13" s="11">
        <v>34</v>
      </c>
      <c r="O13" s="17">
        <v>27</v>
      </c>
      <c r="P13" s="17">
        <v>61</v>
      </c>
      <c r="Q13" s="17">
        <v>33</v>
      </c>
      <c r="R13" s="18">
        <v>28</v>
      </c>
      <c r="S13" s="17">
        <v>61</v>
      </c>
      <c r="T13" s="11">
        <v>39</v>
      </c>
      <c r="U13" s="11">
        <v>29</v>
      </c>
      <c r="V13" s="11">
        <v>68</v>
      </c>
      <c r="W13" s="11">
        <v>21</v>
      </c>
      <c r="X13" s="11">
        <v>24</v>
      </c>
      <c r="Y13" s="11">
        <v>45</v>
      </c>
      <c r="Z13" s="11">
        <v>48</v>
      </c>
      <c r="AA13" s="11">
        <v>46</v>
      </c>
      <c r="AB13" s="11">
        <v>94</v>
      </c>
      <c r="AC13" s="9">
        <v>493</v>
      </c>
      <c r="AD13" s="12">
        <v>70.428571428571431</v>
      </c>
      <c r="AE13" s="13" t="s">
        <v>44</v>
      </c>
      <c r="AF13" s="19"/>
      <c r="AG13" s="1">
        <v>1</v>
      </c>
      <c r="AH13" s="1">
        <v>1</v>
      </c>
    </row>
    <row r="14" spans="1:34" x14ac:dyDescent="0.25">
      <c r="A14" s="9">
        <v>6</v>
      </c>
      <c r="B14" s="15">
        <v>382316</v>
      </c>
      <c r="C14" s="15">
        <v>2100200214</v>
      </c>
      <c r="D14" s="10" t="s">
        <v>50</v>
      </c>
      <c r="E14" s="11">
        <v>28</v>
      </c>
      <c r="F14" s="18">
        <v>25</v>
      </c>
      <c r="G14" s="18">
        <v>53</v>
      </c>
      <c r="H14" s="11">
        <v>35</v>
      </c>
      <c r="I14" s="11">
        <v>30</v>
      </c>
      <c r="J14" s="18">
        <v>65</v>
      </c>
      <c r="K14" s="11">
        <v>24</v>
      </c>
      <c r="L14" s="11">
        <v>23</v>
      </c>
      <c r="M14" s="11">
        <v>47</v>
      </c>
      <c r="N14" s="11">
        <v>41</v>
      </c>
      <c r="O14" s="18">
        <v>25</v>
      </c>
      <c r="P14" s="18">
        <v>66</v>
      </c>
      <c r="Q14" s="11">
        <v>38</v>
      </c>
      <c r="R14" s="11">
        <v>28</v>
      </c>
      <c r="S14" s="11">
        <v>66</v>
      </c>
      <c r="T14" s="11">
        <v>37</v>
      </c>
      <c r="U14" s="11">
        <v>30</v>
      </c>
      <c r="V14" s="11">
        <v>67</v>
      </c>
      <c r="W14" s="11">
        <v>24</v>
      </c>
      <c r="X14" s="11">
        <v>24</v>
      </c>
      <c r="Y14" s="11">
        <v>48</v>
      </c>
      <c r="Z14" s="11">
        <v>49</v>
      </c>
      <c r="AA14" s="11">
        <v>48</v>
      </c>
      <c r="AB14" s="11">
        <v>97</v>
      </c>
      <c r="AC14" s="9">
        <v>509</v>
      </c>
      <c r="AD14" s="12">
        <v>72.714285714285708</v>
      </c>
      <c r="AE14" s="13" t="s">
        <v>44</v>
      </c>
      <c r="AG14" s="1">
        <v>1</v>
      </c>
      <c r="AH14" s="1">
        <v>1</v>
      </c>
    </row>
    <row r="15" spans="1:34" x14ac:dyDescent="0.25">
      <c r="A15" s="9">
        <v>7</v>
      </c>
      <c r="B15" s="15">
        <v>382317</v>
      </c>
      <c r="C15" s="15">
        <v>2100200219</v>
      </c>
      <c r="D15" s="10" t="s">
        <v>51</v>
      </c>
      <c r="E15" s="11">
        <v>38</v>
      </c>
      <c r="F15" s="16">
        <v>25</v>
      </c>
      <c r="G15" s="16">
        <v>63</v>
      </c>
      <c r="H15" s="16">
        <v>28</v>
      </c>
      <c r="I15" s="16">
        <v>28</v>
      </c>
      <c r="J15" s="16">
        <v>56</v>
      </c>
      <c r="K15" s="16">
        <v>23</v>
      </c>
      <c r="L15" s="16">
        <v>20</v>
      </c>
      <c r="M15" s="16">
        <v>43</v>
      </c>
      <c r="N15" s="11">
        <v>66</v>
      </c>
      <c r="O15" s="11">
        <v>26</v>
      </c>
      <c r="P15" s="11">
        <v>92</v>
      </c>
      <c r="Q15" s="11">
        <v>30</v>
      </c>
      <c r="R15" s="11">
        <v>27</v>
      </c>
      <c r="S15" s="11">
        <v>57</v>
      </c>
      <c r="T15" s="11">
        <v>34</v>
      </c>
      <c r="U15" s="11">
        <v>23</v>
      </c>
      <c r="V15" s="11">
        <v>57</v>
      </c>
      <c r="W15" s="11">
        <v>22</v>
      </c>
      <c r="X15" s="11">
        <v>22</v>
      </c>
      <c r="Y15" s="11">
        <v>44</v>
      </c>
      <c r="Z15" s="11">
        <v>47</v>
      </c>
      <c r="AA15" s="11">
        <v>48</v>
      </c>
      <c r="AB15" s="11">
        <v>95</v>
      </c>
      <c r="AC15" s="9">
        <v>507</v>
      </c>
      <c r="AD15" s="12">
        <v>72.428571428571431</v>
      </c>
      <c r="AE15" s="13" t="s">
        <v>44</v>
      </c>
      <c r="AG15" s="1">
        <v>1</v>
      </c>
      <c r="AH15" s="1">
        <v>1</v>
      </c>
    </row>
    <row r="16" spans="1:34" x14ac:dyDescent="0.25">
      <c r="A16" s="9">
        <v>8</v>
      </c>
      <c r="B16" s="15">
        <v>382318</v>
      </c>
      <c r="C16" s="15">
        <v>2100200230</v>
      </c>
      <c r="D16" s="10" t="s">
        <v>52</v>
      </c>
      <c r="E16" s="11">
        <v>33</v>
      </c>
      <c r="F16" s="16">
        <v>27</v>
      </c>
      <c r="G16" s="16">
        <v>60</v>
      </c>
      <c r="H16" s="16">
        <v>31</v>
      </c>
      <c r="I16" s="16">
        <v>25</v>
      </c>
      <c r="J16" s="16">
        <v>56</v>
      </c>
      <c r="K16" s="16">
        <v>22</v>
      </c>
      <c r="L16" s="16">
        <v>23</v>
      </c>
      <c r="M16" s="16">
        <v>45</v>
      </c>
      <c r="N16" s="11">
        <v>67</v>
      </c>
      <c r="O16" s="11">
        <v>26</v>
      </c>
      <c r="P16" s="11">
        <v>93</v>
      </c>
      <c r="Q16" s="11">
        <v>36</v>
      </c>
      <c r="R16" s="11">
        <v>28</v>
      </c>
      <c r="S16" s="11">
        <v>64</v>
      </c>
      <c r="T16" s="11">
        <v>42</v>
      </c>
      <c r="U16" s="11">
        <v>25</v>
      </c>
      <c r="V16" s="11">
        <v>67</v>
      </c>
      <c r="W16" s="11">
        <v>22</v>
      </c>
      <c r="X16" s="11">
        <v>23</v>
      </c>
      <c r="Y16" s="11">
        <v>45</v>
      </c>
      <c r="Z16" s="11">
        <v>48</v>
      </c>
      <c r="AA16" s="11">
        <v>48</v>
      </c>
      <c r="AB16" s="11">
        <v>96</v>
      </c>
      <c r="AC16" s="9">
        <v>526</v>
      </c>
      <c r="AD16" s="12">
        <v>75.142857142857139</v>
      </c>
      <c r="AE16" s="13" t="s">
        <v>46</v>
      </c>
      <c r="AF16" s="19"/>
      <c r="AG16" s="1">
        <v>1</v>
      </c>
      <c r="AH16" s="1">
        <v>1</v>
      </c>
    </row>
    <row r="17" spans="1:34" x14ac:dyDescent="0.25">
      <c r="A17" s="9">
        <v>9</v>
      </c>
      <c r="B17" s="15">
        <v>382319</v>
      </c>
      <c r="C17" s="15">
        <v>2100200232</v>
      </c>
      <c r="D17" s="10" t="s">
        <v>53</v>
      </c>
      <c r="E17" s="11">
        <v>48</v>
      </c>
      <c r="F17" s="16">
        <v>29</v>
      </c>
      <c r="G17" s="16">
        <v>77</v>
      </c>
      <c r="H17" s="16">
        <v>40</v>
      </c>
      <c r="I17" s="16">
        <v>30</v>
      </c>
      <c r="J17" s="16">
        <v>70</v>
      </c>
      <c r="K17" s="16">
        <v>24</v>
      </c>
      <c r="L17" s="16">
        <v>23</v>
      </c>
      <c r="M17" s="16">
        <v>47</v>
      </c>
      <c r="N17" s="11">
        <v>44</v>
      </c>
      <c r="O17" s="11">
        <v>27</v>
      </c>
      <c r="P17" s="11">
        <v>71</v>
      </c>
      <c r="Q17" s="11">
        <v>53</v>
      </c>
      <c r="R17" s="11">
        <v>29</v>
      </c>
      <c r="S17" s="11">
        <v>82</v>
      </c>
      <c r="T17" s="11">
        <v>44</v>
      </c>
      <c r="U17" s="11">
        <v>30</v>
      </c>
      <c r="V17" s="11">
        <v>74</v>
      </c>
      <c r="W17" s="11">
        <v>24</v>
      </c>
      <c r="X17" s="11">
        <v>24</v>
      </c>
      <c r="Y17" s="11">
        <v>48</v>
      </c>
      <c r="Z17" s="11">
        <v>49</v>
      </c>
      <c r="AA17" s="11">
        <v>49</v>
      </c>
      <c r="AB17" s="11">
        <v>98</v>
      </c>
      <c r="AC17" s="9">
        <v>567</v>
      </c>
      <c r="AD17" s="12">
        <v>81</v>
      </c>
      <c r="AE17" s="13" t="s">
        <v>46</v>
      </c>
      <c r="AG17" s="1">
        <v>1</v>
      </c>
      <c r="AH17" s="1">
        <v>1</v>
      </c>
    </row>
    <row r="18" spans="1:34" x14ac:dyDescent="0.25">
      <c r="A18" s="9">
        <v>10</v>
      </c>
      <c r="B18" s="15">
        <v>382320</v>
      </c>
      <c r="C18" s="15">
        <v>2100200238</v>
      </c>
      <c r="D18" s="10" t="s">
        <v>54</v>
      </c>
      <c r="E18" s="11">
        <v>28</v>
      </c>
      <c r="F18" s="11">
        <v>29</v>
      </c>
      <c r="G18" s="11">
        <v>57</v>
      </c>
      <c r="H18" s="11">
        <v>33</v>
      </c>
      <c r="I18" s="18">
        <v>28</v>
      </c>
      <c r="J18" s="11">
        <v>61</v>
      </c>
      <c r="K18" s="11">
        <v>21</v>
      </c>
      <c r="L18" s="11">
        <v>23</v>
      </c>
      <c r="M18" s="11">
        <v>44</v>
      </c>
      <c r="N18" s="20">
        <v>29</v>
      </c>
      <c r="O18" s="20">
        <v>26</v>
      </c>
      <c r="P18" s="20">
        <v>55</v>
      </c>
      <c r="Q18" s="11">
        <v>48</v>
      </c>
      <c r="R18" s="20">
        <v>28</v>
      </c>
      <c r="S18" s="11">
        <v>76</v>
      </c>
      <c r="T18" s="11">
        <v>40</v>
      </c>
      <c r="U18" s="11">
        <v>30</v>
      </c>
      <c r="V18" s="11">
        <v>70</v>
      </c>
      <c r="W18" s="11">
        <v>21</v>
      </c>
      <c r="X18" s="11">
        <v>24</v>
      </c>
      <c r="Y18" s="11">
        <v>45</v>
      </c>
      <c r="Z18" s="11">
        <v>47</v>
      </c>
      <c r="AA18" s="11">
        <v>48</v>
      </c>
      <c r="AB18" s="11">
        <v>95</v>
      </c>
      <c r="AC18" s="9">
        <v>503</v>
      </c>
      <c r="AD18" s="12">
        <v>71.857142857142847</v>
      </c>
      <c r="AE18" s="13" t="s">
        <v>44</v>
      </c>
      <c r="AF18" s="14"/>
      <c r="AG18" s="1">
        <v>1</v>
      </c>
      <c r="AH18" s="1">
        <v>1</v>
      </c>
    </row>
    <row r="19" spans="1:34" x14ac:dyDescent="0.25">
      <c r="A19" s="9">
        <v>11</v>
      </c>
      <c r="B19" s="15">
        <v>382321</v>
      </c>
      <c r="C19" s="15">
        <v>2100200239</v>
      </c>
      <c r="D19" s="10" t="s">
        <v>55</v>
      </c>
      <c r="E19" s="11">
        <v>32</v>
      </c>
      <c r="F19" s="18">
        <v>26</v>
      </c>
      <c r="G19" s="18">
        <v>58</v>
      </c>
      <c r="H19" s="11">
        <v>38</v>
      </c>
      <c r="I19" s="11">
        <v>28</v>
      </c>
      <c r="J19" s="18">
        <v>66</v>
      </c>
      <c r="K19" s="11">
        <v>23</v>
      </c>
      <c r="L19" s="11">
        <v>24</v>
      </c>
      <c r="M19" s="11">
        <v>47</v>
      </c>
      <c r="N19" s="11" t="s">
        <v>56</v>
      </c>
      <c r="O19" s="18">
        <v>24</v>
      </c>
      <c r="P19" s="18" t="s">
        <v>57</v>
      </c>
      <c r="Q19" s="11">
        <v>38</v>
      </c>
      <c r="R19" s="11">
        <v>27</v>
      </c>
      <c r="S19" s="11">
        <v>65</v>
      </c>
      <c r="T19" s="11">
        <v>44</v>
      </c>
      <c r="U19" s="11">
        <v>29</v>
      </c>
      <c r="V19" s="11">
        <v>73</v>
      </c>
      <c r="W19" s="11">
        <v>23</v>
      </c>
      <c r="X19" s="11">
        <v>24</v>
      </c>
      <c r="Y19" s="11">
        <v>47</v>
      </c>
      <c r="Z19" s="11">
        <v>47</v>
      </c>
      <c r="AA19" s="11">
        <v>47</v>
      </c>
      <c r="AB19" s="11">
        <v>94</v>
      </c>
      <c r="AC19" s="9">
        <v>498</v>
      </c>
      <c r="AD19" s="12">
        <v>71.142857142857139</v>
      </c>
      <c r="AE19" s="13" t="s">
        <v>58</v>
      </c>
      <c r="AG19" s="1">
        <v>1</v>
      </c>
      <c r="AH19" s="1">
        <v>1</v>
      </c>
    </row>
    <row r="20" spans="1:34" x14ac:dyDescent="0.25">
      <c r="A20" s="9">
        <v>12</v>
      </c>
      <c r="B20" s="15">
        <v>382323</v>
      </c>
      <c r="C20" s="15">
        <v>2100200245</v>
      </c>
      <c r="D20" s="10" t="s">
        <v>59</v>
      </c>
      <c r="E20" s="11">
        <v>42</v>
      </c>
      <c r="F20" s="16">
        <v>29</v>
      </c>
      <c r="G20" s="16">
        <v>71</v>
      </c>
      <c r="H20" s="16">
        <v>38</v>
      </c>
      <c r="I20" s="16">
        <v>30</v>
      </c>
      <c r="J20" s="16">
        <v>68</v>
      </c>
      <c r="K20" s="16">
        <v>24</v>
      </c>
      <c r="L20" s="16">
        <v>24</v>
      </c>
      <c r="M20" s="16">
        <v>48</v>
      </c>
      <c r="N20" s="11">
        <v>70</v>
      </c>
      <c r="O20" s="11">
        <v>30</v>
      </c>
      <c r="P20" s="11">
        <v>100</v>
      </c>
      <c r="Q20" s="11">
        <v>43</v>
      </c>
      <c r="R20" s="11">
        <v>29</v>
      </c>
      <c r="S20" s="11">
        <v>72</v>
      </c>
      <c r="T20" s="11">
        <v>40</v>
      </c>
      <c r="U20" s="11">
        <v>30</v>
      </c>
      <c r="V20" s="11">
        <v>70</v>
      </c>
      <c r="W20" s="11">
        <v>24</v>
      </c>
      <c r="X20" s="11">
        <v>24</v>
      </c>
      <c r="Y20" s="11">
        <v>48</v>
      </c>
      <c r="Z20" s="11">
        <v>49</v>
      </c>
      <c r="AA20" s="11">
        <v>49</v>
      </c>
      <c r="AB20" s="11">
        <v>98</v>
      </c>
      <c r="AC20" s="9">
        <v>575</v>
      </c>
      <c r="AD20" s="12">
        <v>82.142857142857139</v>
      </c>
      <c r="AE20" s="13" t="s">
        <v>46</v>
      </c>
      <c r="AF20" s="14"/>
      <c r="AG20" s="1">
        <v>1</v>
      </c>
      <c r="AH20" s="1">
        <v>1</v>
      </c>
    </row>
    <row r="21" spans="1:34" x14ac:dyDescent="0.25">
      <c r="A21" s="9">
        <v>13</v>
      </c>
      <c r="B21" s="15">
        <v>382324</v>
      </c>
      <c r="C21" s="15">
        <v>2100200247</v>
      </c>
      <c r="D21" s="10" t="s">
        <v>60</v>
      </c>
      <c r="E21" s="11">
        <v>32</v>
      </c>
      <c r="F21" s="16">
        <v>28</v>
      </c>
      <c r="G21" s="16">
        <v>60</v>
      </c>
      <c r="H21" s="16">
        <v>39</v>
      </c>
      <c r="I21" s="16">
        <v>27</v>
      </c>
      <c r="J21" s="16">
        <v>66</v>
      </c>
      <c r="K21" s="16">
        <v>23</v>
      </c>
      <c r="L21" s="16">
        <v>24</v>
      </c>
      <c r="M21" s="16">
        <v>47</v>
      </c>
      <c r="N21" s="11">
        <v>29</v>
      </c>
      <c r="O21" s="11">
        <v>28</v>
      </c>
      <c r="P21" s="11">
        <v>57</v>
      </c>
      <c r="Q21" s="11">
        <v>45</v>
      </c>
      <c r="R21" s="11">
        <v>28</v>
      </c>
      <c r="S21" s="11">
        <v>73</v>
      </c>
      <c r="T21" s="11">
        <v>34</v>
      </c>
      <c r="U21" s="11">
        <v>30</v>
      </c>
      <c r="V21" s="11">
        <v>64</v>
      </c>
      <c r="W21" s="11">
        <v>23</v>
      </c>
      <c r="X21" s="11">
        <v>24</v>
      </c>
      <c r="Y21" s="11">
        <v>47</v>
      </c>
      <c r="Z21" s="11">
        <v>48</v>
      </c>
      <c r="AA21" s="11">
        <v>47</v>
      </c>
      <c r="AB21" s="11">
        <v>95</v>
      </c>
      <c r="AC21" s="9">
        <v>509</v>
      </c>
      <c r="AD21" s="12">
        <v>72.714285714285708</v>
      </c>
      <c r="AE21" s="13" t="s">
        <v>44</v>
      </c>
      <c r="AF21" s="14"/>
      <c r="AG21" s="1">
        <v>1</v>
      </c>
      <c r="AH21" s="1">
        <v>1</v>
      </c>
    </row>
    <row r="22" spans="1:34" x14ac:dyDescent="0.25">
      <c r="A22" s="9">
        <v>14</v>
      </c>
      <c r="B22" s="15">
        <v>382325</v>
      </c>
      <c r="C22" s="15">
        <v>2100200253</v>
      </c>
      <c r="D22" s="10" t="s">
        <v>61</v>
      </c>
      <c r="E22" s="11">
        <v>31</v>
      </c>
      <c r="F22" s="16">
        <v>29</v>
      </c>
      <c r="G22" s="16">
        <v>60</v>
      </c>
      <c r="H22" s="16">
        <v>29</v>
      </c>
      <c r="I22" s="16">
        <v>26</v>
      </c>
      <c r="J22" s="16">
        <v>55</v>
      </c>
      <c r="K22" s="16">
        <v>22</v>
      </c>
      <c r="L22" s="16">
        <v>23</v>
      </c>
      <c r="M22" s="16">
        <v>45</v>
      </c>
      <c r="N22" s="11">
        <v>47</v>
      </c>
      <c r="O22" s="11">
        <v>29</v>
      </c>
      <c r="P22" s="11">
        <v>76</v>
      </c>
      <c r="Q22" s="11">
        <v>28</v>
      </c>
      <c r="R22" s="11">
        <v>28</v>
      </c>
      <c r="S22" s="11">
        <v>56</v>
      </c>
      <c r="T22" s="11">
        <v>31</v>
      </c>
      <c r="U22" s="11">
        <v>27</v>
      </c>
      <c r="V22" s="11">
        <v>58</v>
      </c>
      <c r="W22" s="11">
        <v>22</v>
      </c>
      <c r="X22" s="11">
        <v>24</v>
      </c>
      <c r="Y22" s="11">
        <v>46</v>
      </c>
      <c r="Z22" s="11">
        <v>47</v>
      </c>
      <c r="AA22" s="11">
        <v>48</v>
      </c>
      <c r="AB22" s="11">
        <v>95</v>
      </c>
      <c r="AC22" s="9">
        <v>491</v>
      </c>
      <c r="AD22" s="12">
        <v>70.142857142857139</v>
      </c>
      <c r="AE22" s="13" t="s">
        <v>44</v>
      </c>
      <c r="AG22" s="1">
        <v>1</v>
      </c>
      <c r="AH22" s="1">
        <v>1</v>
      </c>
    </row>
    <row r="23" spans="1:34" x14ac:dyDescent="0.25">
      <c r="A23" s="9">
        <v>15</v>
      </c>
      <c r="B23" s="15">
        <v>382326</v>
      </c>
      <c r="C23" s="15">
        <v>2200200521</v>
      </c>
      <c r="D23" s="10" t="s">
        <v>62</v>
      </c>
      <c r="E23" s="11">
        <v>37</v>
      </c>
      <c r="F23" s="11">
        <v>25</v>
      </c>
      <c r="G23" s="11">
        <v>62</v>
      </c>
      <c r="H23" s="11">
        <v>33</v>
      </c>
      <c r="I23" s="18">
        <v>20</v>
      </c>
      <c r="J23" s="11">
        <v>53</v>
      </c>
      <c r="K23" s="11">
        <v>21</v>
      </c>
      <c r="L23" s="11">
        <v>20</v>
      </c>
      <c r="M23" s="11">
        <v>41</v>
      </c>
      <c r="N23" s="20">
        <v>68</v>
      </c>
      <c r="O23" s="20">
        <v>27</v>
      </c>
      <c r="P23" s="20">
        <v>95</v>
      </c>
      <c r="Q23" s="11">
        <v>28</v>
      </c>
      <c r="R23" s="20">
        <v>25</v>
      </c>
      <c r="S23" s="11">
        <v>53</v>
      </c>
      <c r="T23" s="11">
        <v>30</v>
      </c>
      <c r="U23" s="11">
        <v>22</v>
      </c>
      <c r="V23" s="11">
        <v>52</v>
      </c>
      <c r="W23" s="11">
        <v>20</v>
      </c>
      <c r="X23" s="11">
        <v>21</v>
      </c>
      <c r="Y23" s="11">
        <v>41</v>
      </c>
      <c r="Z23" s="11">
        <v>45</v>
      </c>
      <c r="AA23" s="11">
        <v>46</v>
      </c>
      <c r="AB23" s="11">
        <v>91</v>
      </c>
      <c r="AC23" s="9">
        <v>488</v>
      </c>
      <c r="AD23" s="12">
        <v>69.714285714285722</v>
      </c>
      <c r="AE23" s="13" t="s">
        <v>44</v>
      </c>
      <c r="AF23" s="14"/>
      <c r="AG23" s="1">
        <v>1</v>
      </c>
      <c r="AH23" s="1">
        <v>1</v>
      </c>
    </row>
    <row r="24" spans="1:34" s="29" customFormat="1" x14ac:dyDescent="0.25">
      <c r="A24" s="21">
        <v>16</v>
      </c>
      <c r="B24" s="22">
        <v>382327</v>
      </c>
      <c r="C24" s="22">
        <v>2200200529</v>
      </c>
      <c r="D24" s="23" t="s">
        <v>63</v>
      </c>
      <c r="E24" s="24" t="s">
        <v>64</v>
      </c>
      <c r="F24" s="25">
        <v>10</v>
      </c>
      <c r="G24" s="25" t="s">
        <v>65</v>
      </c>
      <c r="H24" s="21" t="s">
        <v>64</v>
      </c>
      <c r="I24" s="24">
        <v>10</v>
      </c>
      <c r="J24" s="25" t="s">
        <v>65</v>
      </c>
      <c r="K24" s="24">
        <v>20</v>
      </c>
      <c r="L24" s="24">
        <v>20</v>
      </c>
      <c r="M24" s="24">
        <v>40</v>
      </c>
      <c r="N24" s="24" t="s">
        <v>64</v>
      </c>
      <c r="O24" s="25">
        <v>16</v>
      </c>
      <c r="P24" s="25" t="s">
        <v>66</v>
      </c>
      <c r="Q24" s="24" t="s">
        <v>64</v>
      </c>
      <c r="R24" s="24">
        <v>10</v>
      </c>
      <c r="S24" s="24" t="s">
        <v>65</v>
      </c>
      <c r="T24" s="24">
        <v>30</v>
      </c>
      <c r="U24" s="24">
        <v>10</v>
      </c>
      <c r="V24" s="24">
        <v>40</v>
      </c>
      <c r="W24" s="24">
        <v>20</v>
      </c>
      <c r="X24" s="24">
        <v>20</v>
      </c>
      <c r="Y24" s="24">
        <v>40</v>
      </c>
      <c r="Z24" s="24" t="s">
        <v>64</v>
      </c>
      <c r="AA24" s="24">
        <v>45</v>
      </c>
      <c r="AB24" s="24" t="s">
        <v>67</v>
      </c>
      <c r="AC24" s="21">
        <v>211</v>
      </c>
      <c r="AD24" s="26">
        <v>30.142857142857142</v>
      </c>
      <c r="AE24" s="27" t="s">
        <v>68</v>
      </c>
      <c r="AF24" s="28">
        <v>1</v>
      </c>
    </row>
    <row r="25" spans="1:34" x14ac:dyDescent="0.25">
      <c r="A25" s="9">
        <v>17</v>
      </c>
      <c r="B25" s="15">
        <v>382328</v>
      </c>
      <c r="C25" s="15">
        <v>2200200530</v>
      </c>
      <c r="D25" s="10" t="s">
        <v>69</v>
      </c>
      <c r="E25" s="11">
        <v>34</v>
      </c>
      <c r="F25" s="16">
        <v>23</v>
      </c>
      <c r="G25" s="16">
        <v>57</v>
      </c>
      <c r="H25" s="16">
        <v>29</v>
      </c>
      <c r="I25" s="16">
        <v>25</v>
      </c>
      <c r="J25" s="16">
        <v>54</v>
      </c>
      <c r="K25" s="16">
        <v>21</v>
      </c>
      <c r="L25" s="16">
        <v>23</v>
      </c>
      <c r="M25" s="16">
        <v>44</v>
      </c>
      <c r="N25" s="11">
        <v>36</v>
      </c>
      <c r="O25" s="11">
        <v>20</v>
      </c>
      <c r="P25" s="11">
        <v>56</v>
      </c>
      <c r="Q25" s="11">
        <v>31</v>
      </c>
      <c r="R25" s="11">
        <v>23</v>
      </c>
      <c r="S25" s="11">
        <v>54</v>
      </c>
      <c r="T25" s="11">
        <v>35</v>
      </c>
      <c r="U25" s="11">
        <v>28</v>
      </c>
      <c r="V25" s="11">
        <v>63</v>
      </c>
      <c r="W25" s="11">
        <v>22</v>
      </c>
      <c r="X25" s="11">
        <v>20</v>
      </c>
      <c r="Y25" s="11">
        <v>42</v>
      </c>
      <c r="Z25" s="11">
        <v>45</v>
      </c>
      <c r="AA25" s="11">
        <v>45</v>
      </c>
      <c r="AB25" s="11">
        <v>90</v>
      </c>
      <c r="AC25" s="9">
        <v>460</v>
      </c>
      <c r="AD25" s="12">
        <v>65.714285714285708</v>
      </c>
      <c r="AE25" s="13" t="s">
        <v>44</v>
      </c>
      <c r="AG25" s="1">
        <v>1</v>
      </c>
      <c r="AH25" s="1">
        <v>1</v>
      </c>
    </row>
    <row r="26" spans="1:34" x14ac:dyDescent="0.25">
      <c r="A26" s="9">
        <v>18</v>
      </c>
      <c r="B26" s="15">
        <v>382329</v>
      </c>
      <c r="C26" s="15">
        <v>2200200534</v>
      </c>
      <c r="D26" s="10" t="s">
        <v>70</v>
      </c>
      <c r="E26" s="11">
        <v>36</v>
      </c>
      <c r="F26" s="16">
        <v>28</v>
      </c>
      <c r="G26" s="16">
        <v>64</v>
      </c>
      <c r="H26" s="16">
        <v>35</v>
      </c>
      <c r="I26" s="16">
        <v>28</v>
      </c>
      <c r="J26" s="16">
        <v>63</v>
      </c>
      <c r="K26" s="16">
        <v>23</v>
      </c>
      <c r="L26" s="16">
        <v>23</v>
      </c>
      <c r="M26" s="16">
        <v>46</v>
      </c>
      <c r="N26" s="11">
        <v>33</v>
      </c>
      <c r="O26" s="11">
        <v>29</v>
      </c>
      <c r="P26" s="11">
        <v>62</v>
      </c>
      <c r="Q26" s="11">
        <v>35</v>
      </c>
      <c r="R26" s="11">
        <v>28</v>
      </c>
      <c r="S26" s="11">
        <v>63</v>
      </c>
      <c r="T26" s="11">
        <v>36</v>
      </c>
      <c r="U26" s="11">
        <v>29</v>
      </c>
      <c r="V26" s="11">
        <v>65</v>
      </c>
      <c r="W26" s="11">
        <v>24</v>
      </c>
      <c r="X26" s="11">
        <v>24</v>
      </c>
      <c r="Y26" s="11">
        <v>48</v>
      </c>
      <c r="Z26" s="11">
        <v>49</v>
      </c>
      <c r="AA26" s="11">
        <v>49</v>
      </c>
      <c r="AB26" s="11">
        <v>98</v>
      </c>
      <c r="AC26" s="9">
        <v>509</v>
      </c>
      <c r="AD26" s="12">
        <v>72.714285714285708</v>
      </c>
      <c r="AE26" s="13" t="s">
        <v>44</v>
      </c>
      <c r="AG26" s="1">
        <v>1</v>
      </c>
      <c r="AH26" s="1">
        <v>1</v>
      </c>
    </row>
    <row r="27" spans="1:34" x14ac:dyDescent="0.25">
      <c r="A27" s="9">
        <v>19</v>
      </c>
      <c r="B27" s="15">
        <v>382330</v>
      </c>
      <c r="C27" s="15">
        <v>2200200536</v>
      </c>
      <c r="D27" s="10" t="s">
        <v>71</v>
      </c>
      <c r="E27" s="11">
        <v>41</v>
      </c>
      <c r="F27" s="16">
        <v>29</v>
      </c>
      <c r="G27" s="16">
        <v>70</v>
      </c>
      <c r="H27" s="16">
        <v>43</v>
      </c>
      <c r="I27" s="16">
        <v>29</v>
      </c>
      <c r="J27" s="16">
        <v>72</v>
      </c>
      <c r="K27" s="16">
        <v>23</v>
      </c>
      <c r="L27" s="16">
        <v>23</v>
      </c>
      <c r="M27" s="16">
        <v>46</v>
      </c>
      <c r="N27" s="11">
        <v>37</v>
      </c>
      <c r="O27" s="11">
        <v>26</v>
      </c>
      <c r="P27" s="11">
        <v>63</v>
      </c>
      <c r="Q27" s="11">
        <v>38</v>
      </c>
      <c r="R27" s="11">
        <v>28</v>
      </c>
      <c r="S27" s="11">
        <v>66</v>
      </c>
      <c r="T27" s="11">
        <v>51</v>
      </c>
      <c r="U27" s="11">
        <v>29</v>
      </c>
      <c r="V27" s="11">
        <v>80</v>
      </c>
      <c r="W27" s="11">
        <v>23</v>
      </c>
      <c r="X27" s="11">
        <v>23</v>
      </c>
      <c r="Y27" s="11">
        <v>46</v>
      </c>
      <c r="Z27" s="11">
        <v>48</v>
      </c>
      <c r="AA27" s="11">
        <v>47</v>
      </c>
      <c r="AB27" s="11">
        <v>95</v>
      </c>
      <c r="AC27" s="9">
        <v>538</v>
      </c>
      <c r="AD27" s="12">
        <v>76.857142857142861</v>
      </c>
      <c r="AE27" s="13" t="s">
        <v>46</v>
      </c>
      <c r="AF27" s="14"/>
      <c r="AG27" s="1">
        <v>1</v>
      </c>
      <c r="AH27" s="1">
        <v>1</v>
      </c>
    </row>
    <row r="28" spans="1:34" x14ac:dyDescent="0.25">
      <c r="A28" s="9">
        <v>20</v>
      </c>
      <c r="B28" s="15">
        <v>382331</v>
      </c>
      <c r="C28" s="15">
        <v>2200200537</v>
      </c>
      <c r="D28" s="10" t="s">
        <v>72</v>
      </c>
      <c r="E28" s="11">
        <v>49</v>
      </c>
      <c r="F28" s="11">
        <v>29</v>
      </c>
      <c r="G28" s="11">
        <v>78</v>
      </c>
      <c r="H28" s="11">
        <v>40</v>
      </c>
      <c r="I28" s="18">
        <v>25</v>
      </c>
      <c r="J28" s="11">
        <v>65</v>
      </c>
      <c r="K28" s="11">
        <v>23</v>
      </c>
      <c r="L28" s="11">
        <v>23</v>
      </c>
      <c r="M28" s="11">
        <v>46</v>
      </c>
      <c r="N28" s="20">
        <v>54</v>
      </c>
      <c r="O28" s="20">
        <v>29</v>
      </c>
      <c r="P28" s="20">
        <v>83</v>
      </c>
      <c r="Q28" s="11">
        <v>48</v>
      </c>
      <c r="R28" s="20">
        <v>29</v>
      </c>
      <c r="S28" s="11">
        <v>77</v>
      </c>
      <c r="T28" s="11">
        <v>44</v>
      </c>
      <c r="U28" s="11">
        <v>29</v>
      </c>
      <c r="V28" s="11">
        <v>73</v>
      </c>
      <c r="W28" s="11">
        <v>23</v>
      </c>
      <c r="X28" s="11">
        <v>24</v>
      </c>
      <c r="Y28" s="11">
        <v>47</v>
      </c>
      <c r="Z28" s="11">
        <v>49</v>
      </c>
      <c r="AA28" s="11">
        <v>40</v>
      </c>
      <c r="AB28" s="11">
        <v>89</v>
      </c>
      <c r="AC28" s="9">
        <v>558</v>
      </c>
      <c r="AD28" s="12">
        <v>79.714285714285722</v>
      </c>
      <c r="AE28" s="13" t="s">
        <v>46</v>
      </c>
      <c r="AG28" s="1">
        <v>1</v>
      </c>
      <c r="AH28" s="1">
        <v>1</v>
      </c>
    </row>
    <row r="29" spans="1:34" x14ac:dyDescent="0.25">
      <c r="AF29" s="1">
        <f>SUM(AF9:AF28)</f>
        <v>1</v>
      </c>
      <c r="AG29" s="1">
        <f>SUM(AG9:AG28)</f>
        <v>19</v>
      </c>
      <c r="AH29" s="1">
        <f>SUM(AH9:AH28)</f>
        <v>19</v>
      </c>
    </row>
    <row r="30" spans="1:34" ht="18" x14ac:dyDescent="0.25">
      <c r="C30" s="99" t="s">
        <v>73</v>
      </c>
      <c r="D30" s="99"/>
      <c r="E30" s="97">
        <v>20</v>
      </c>
      <c r="F30" s="98"/>
      <c r="G30" s="98"/>
      <c r="H30" s="97">
        <v>20</v>
      </c>
      <c r="I30" s="98"/>
      <c r="J30" s="98"/>
      <c r="K30" s="97">
        <v>20</v>
      </c>
      <c r="L30" s="98"/>
      <c r="M30" s="98"/>
      <c r="N30" s="97">
        <v>20</v>
      </c>
      <c r="O30" s="98"/>
      <c r="P30" s="98"/>
      <c r="Q30" s="97">
        <v>20</v>
      </c>
      <c r="R30" s="98"/>
      <c r="S30" s="98"/>
      <c r="T30" s="97">
        <v>20</v>
      </c>
      <c r="U30" s="98"/>
      <c r="V30" s="98"/>
      <c r="W30" s="97">
        <v>20</v>
      </c>
      <c r="X30" s="98"/>
      <c r="Y30" s="98"/>
      <c r="Z30" s="97">
        <v>20</v>
      </c>
      <c r="AA30" s="98"/>
      <c r="AB30" s="98"/>
    </row>
    <row r="31" spans="1:34" ht="18" x14ac:dyDescent="0.25">
      <c r="C31" s="99" t="s">
        <v>74</v>
      </c>
      <c r="D31" s="99"/>
      <c r="E31" s="96">
        <f>COUNTIF((E9:E28),"&gt;=28")</f>
        <v>19</v>
      </c>
      <c r="F31" s="96"/>
      <c r="G31" s="96"/>
      <c r="H31" s="96">
        <f>COUNTIF((H9:H28),"&gt;=28")</f>
        <v>19</v>
      </c>
      <c r="I31" s="96"/>
      <c r="J31" s="96"/>
      <c r="K31" s="93">
        <f>COUNTIF((K9:K28),"&gt;=10")</f>
        <v>20</v>
      </c>
      <c r="L31" s="94"/>
      <c r="M31" s="95"/>
      <c r="N31" s="96">
        <v>19</v>
      </c>
      <c r="O31" s="96"/>
      <c r="P31" s="96"/>
      <c r="Q31" s="96">
        <f>COUNTIF((Q9:Q28),"&gt;=28")</f>
        <v>19</v>
      </c>
      <c r="R31" s="96"/>
      <c r="S31" s="96"/>
      <c r="T31" s="96">
        <f>COUNTIF((T9:T28),"&gt;=28")</f>
        <v>20</v>
      </c>
      <c r="U31" s="96"/>
      <c r="V31" s="96"/>
      <c r="W31" s="93">
        <f>COUNTIF((W9:W28),"&gt;=10")</f>
        <v>20</v>
      </c>
      <c r="X31" s="94"/>
      <c r="Y31" s="95"/>
      <c r="Z31" s="96">
        <f>COUNTIF((Z9:Z28),"&gt;=28")</f>
        <v>19</v>
      </c>
      <c r="AA31" s="96"/>
      <c r="AB31" s="96"/>
      <c r="AG31" s="1">
        <f>(AG29/20)*100</f>
        <v>95</v>
      </c>
      <c r="AH31" s="1">
        <f>(AH29/20)*100</f>
        <v>95</v>
      </c>
    </row>
    <row r="32" spans="1:34" ht="18" x14ac:dyDescent="0.25">
      <c r="C32" s="88" t="s">
        <v>75</v>
      </c>
      <c r="D32" s="88"/>
      <c r="E32" s="79">
        <v>1</v>
      </c>
      <c r="F32" s="79"/>
      <c r="G32" s="79"/>
      <c r="H32" s="79">
        <v>1</v>
      </c>
      <c r="I32" s="79"/>
      <c r="J32" s="79"/>
      <c r="K32" s="90">
        <f>(20-K31-K33)</f>
        <v>0</v>
      </c>
      <c r="L32" s="91"/>
      <c r="M32" s="92"/>
      <c r="N32" s="79">
        <v>1</v>
      </c>
      <c r="O32" s="79"/>
      <c r="P32" s="79"/>
      <c r="Q32" s="79">
        <v>1</v>
      </c>
      <c r="R32" s="79"/>
      <c r="S32" s="79"/>
      <c r="T32" s="79">
        <v>1</v>
      </c>
      <c r="U32" s="79"/>
      <c r="V32" s="79"/>
      <c r="W32" s="90">
        <f>(20-W31-W33)</f>
        <v>0</v>
      </c>
      <c r="X32" s="91"/>
      <c r="Y32" s="92"/>
      <c r="Z32" s="79">
        <v>1</v>
      </c>
      <c r="AA32" s="79"/>
      <c r="AB32" s="79"/>
    </row>
    <row r="33" spans="3:34" ht="18" x14ac:dyDescent="0.25">
      <c r="C33" s="89" t="s">
        <v>76</v>
      </c>
      <c r="D33" s="89"/>
      <c r="E33" s="79">
        <v>1</v>
      </c>
      <c r="F33" s="79"/>
      <c r="G33" s="79"/>
      <c r="H33" s="79">
        <v>1</v>
      </c>
      <c r="I33" s="79"/>
      <c r="J33" s="79"/>
      <c r="K33" s="90">
        <v>0</v>
      </c>
      <c r="L33" s="91"/>
      <c r="M33" s="92"/>
      <c r="N33" s="79">
        <v>1</v>
      </c>
      <c r="O33" s="79"/>
      <c r="P33" s="79"/>
      <c r="Q33" s="79">
        <v>1</v>
      </c>
      <c r="R33" s="79"/>
      <c r="S33" s="79"/>
      <c r="T33" s="79">
        <v>1</v>
      </c>
      <c r="U33" s="79"/>
      <c r="V33" s="79"/>
      <c r="W33" s="90">
        <v>0</v>
      </c>
      <c r="X33" s="91"/>
      <c r="Y33" s="92"/>
      <c r="Z33" s="79">
        <v>1</v>
      </c>
      <c r="AA33" s="79"/>
      <c r="AB33" s="79"/>
      <c r="AF33" s="1" t="s">
        <v>40</v>
      </c>
      <c r="AG33" s="1" t="s">
        <v>41</v>
      </c>
      <c r="AH33" s="1" t="s">
        <v>42</v>
      </c>
    </row>
    <row r="34" spans="3:34" ht="18" x14ac:dyDescent="0.25">
      <c r="C34" s="88" t="s">
        <v>77</v>
      </c>
      <c r="D34" s="88"/>
      <c r="E34" s="84">
        <f>100*E31/20</f>
        <v>95</v>
      </c>
      <c r="F34" s="84"/>
      <c r="G34" s="84"/>
      <c r="H34" s="84">
        <f>100*H31/20</f>
        <v>95</v>
      </c>
      <c r="I34" s="84"/>
      <c r="J34" s="84"/>
      <c r="K34" s="85">
        <f>100*K31/20</f>
        <v>100</v>
      </c>
      <c r="L34" s="86"/>
      <c r="M34" s="87"/>
      <c r="N34" s="84">
        <f>100*N31/20</f>
        <v>95</v>
      </c>
      <c r="O34" s="84"/>
      <c r="P34" s="84"/>
      <c r="Q34" s="84">
        <f>100*Q31/20</f>
        <v>95</v>
      </c>
      <c r="R34" s="84"/>
      <c r="S34" s="84"/>
      <c r="T34" s="84">
        <f>100*T31/20</f>
        <v>100</v>
      </c>
      <c r="U34" s="84"/>
      <c r="V34" s="84"/>
      <c r="W34" s="85">
        <f>100*W31/20</f>
        <v>100</v>
      </c>
      <c r="X34" s="86"/>
      <c r="Y34" s="87"/>
      <c r="Z34" s="84">
        <f>100*Z31/20</f>
        <v>95</v>
      </c>
      <c r="AA34" s="84"/>
      <c r="AB34" s="84"/>
    </row>
    <row r="35" spans="3:34" ht="14.4" x14ac:dyDescent="0.25">
      <c r="C35" s="30"/>
      <c r="D35" s="31"/>
      <c r="E35" s="79" t="s">
        <v>7</v>
      </c>
      <c r="F35" s="79"/>
      <c r="G35" s="79"/>
      <c r="H35" s="79" t="s">
        <v>8</v>
      </c>
      <c r="I35" s="79"/>
      <c r="J35" s="79"/>
      <c r="K35" s="79"/>
      <c r="L35" s="79"/>
      <c r="M35" s="79"/>
      <c r="N35" s="79" t="s">
        <v>9</v>
      </c>
      <c r="O35" s="79"/>
      <c r="P35" s="79"/>
      <c r="Q35" s="79" t="s">
        <v>10</v>
      </c>
      <c r="R35" s="79"/>
      <c r="S35" s="79"/>
      <c r="T35" s="79" t="s">
        <v>11</v>
      </c>
      <c r="U35" s="79"/>
      <c r="V35" s="79"/>
      <c r="W35" s="79"/>
      <c r="X35" s="79"/>
      <c r="Y35" s="79"/>
      <c r="Z35" s="79" t="s">
        <v>12</v>
      </c>
      <c r="AA35" s="79"/>
      <c r="AB35" s="79"/>
    </row>
    <row r="36" spans="3:34" ht="14.4" x14ac:dyDescent="0.3">
      <c r="N36" s="32" t="s">
        <v>78</v>
      </c>
      <c r="T36" s="29" t="s">
        <v>79</v>
      </c>
    </row>
    <row r="37" spans="3:34" ht="12.75" customHeight="1" x14ac:dyDescent="0.25">
      <c r="D37" s="33" t="s">
        <v>80</v>
      </c>
      <c r="E37" s="3"/>
      <c r="F37" s="79">
        <f>COUNTIF((G9:G28),"&gt;=75")</f>
        <v>3</v>
      </c>
      <c r="G37" s="79"/>
      <c r="H37" s="3"/>
      <c r="I37" s="79">
        <f>COUNTIF((J9:J28),"&gt;=75")</f>
        <v>1</v>
      </c>
      <c r="J37" s="79"/>
      <c r="K37" s="82"/>
      <c r="L37" s="82"/>
      <c r="M37" s="82"/>
      <c r="N37" s="3"/>
      <c r="O37" s="79">
        <f>COUNTIF((P9:P28),"&gt;=75")</f>
        <v>8</v>
      </c>
      <c r="P37" s="79"/>
      <c r="Q37" s="3"/>
      <c r="R37" s="79">
        <f>COUNTIF((S9:S28),"&gt;=75")</f>
        <v>3</v>
      </c>
      <c r="S37" s="79"/>
      <c r="T37" s="3"/>
      <c r="U37" s="79">
        <f>COUNTIF((V9:V28),"&gt;=75")</f>
        <v>3</v>
      </c>
      <c r="V37" s="79"/>
      <c r="W37" s="82"/>
      <c r="X37" s="82"/>
      <c r="Y37" s="82"/>
      <c r="Z37" s="82"/>
      <c r="AA37" s="82"/>
      <c r="AB37" s="82"/>
    </row>
    <row r="38" spans="3:34" ht="14.4" x14ac:dyDescent="0.25">
      <c r="D38" s="33" t="s">
        <v>44</v>
      </c>
      <c r="E38" s="34">
        <f>COUNTIF((G9:G28),"&gt;=60")</f>
        <v>12</v>
      </c>
      <c r="F38" s="79">
        <f>E38-F37</f>
        <v>9</v>
      </c>
      <c r="G38" s="79"/>
      <c r="H38" s="34">
        <f>COUNTIF((J9:J28),"&gt;=60")</f>
        <v>14</v>
      </c>
      <c r="I38" s="79">
        <f>H38-I37</f>
        <v>13</v>
      </c>
      <c r="J38" s="79"/>
      <c r="K38" s="82"/>
      <c r="L38" s="82"/>
      <c r="M38" s="82"/>
      <c r="N38" s="34">
        <f>COUNTIF((P9:P28),"&gt;=60")</f>
        <v>13</v>
      </c>
      <c r="O38" s="79">
        <f>N38-O37</f>
        <v>5</v>
      </c>
      <c r="P38" s="79"/>
      <c r="Q38" s="34">
        <f>COUNTIF((S9:S28),"&gt;=60")</f>
        <v>15</v>
      </c>
      <c r="R38" s="79">
        <f>Q38-R37</f>
        <v>12</v>
      </c>
      <c r="S38" s="79"/>
      <c r="T38" s="34">
        <f>COUNTIF((V9:V28),"&gt;=60")</f>
        <v>16</v>
      </c>
      <c r="U38" s="79">
        <f>T38-U37</f>
        <v>13</v>
      </c>
      <c r="V38" s="79"/>
      <c r="W38" s="82"/>
      <c r="X38" s="82"/>
      <c r="Y38" s="82"/>
      <c r="Z38" s="82"/>
      <c r="AA38" s="82"/>
      <c r="AB38" s="82"/>
    </row>
    <row r="39" spans="3:34" ht="14.4" x14ac:dyDescent="0.25">
      <c r="D39" s="33" t="s">
        <v>81</v>
      </c>
      <c r="E39" s="34">
        <f>COUNTIF((G9:G28),"&gt;=40")</f>
        <v>19</v>
      </c>
      <c r="F39" s="79">
        <f>E39-E38</f>
        <v>7</v>
      </c>
      <c r="G39" s="79"/>
      <c r="H39" s="34">
        <f>COUNTIF((J9:J28),"&gt;=40")</f>
        <v>19</v>
      </c>
      <c r="I39" s="79">
        <f>H39-H38</f>
        <v>5</v>
      </c>
      <c r="J39" s="79"/>
      <c r="K39" s="82"/>
      <c r="L39" s="82"/>
      <c r="M39" s="82"/>
      <c r="N39" s="34">
        <f>COUNTIF((P9:P28),"&gt;=40")</f>
        <v>18</v>
      </c>
      <c r="O39" s="79">
        <f>N39-N38</f>
        <v>5</v>
      </c>
      <c r="P39" s="79"/>
      <c r="Q39" s="34">
        <f>COUNTIF((S9:S28),"&gt;=40")</f>
        <v>19</v>
      </c>
      <c r="R39" s="79">
        <f>Q39-Q38</f>
        <v>4</v>
      </c>
      <c r="S39" s="79"/>
      <c r="T39" s="34">
        <f>COUNTIF((V9:V28),"&gt;=40")</f>
        <v>20</v>
      </c>
      <c r="U39" s="79">
        <f>T39-T38</f>
        <v>4</v>
      </c>
      <c r="V39" s="79"/>
      <c r="W39" s="82"/>
      <c r="X39" s="82"/>
      <c r="Y39" s="82"/>
      <c r="Z39" s="82"/>
      <c r="AA39" s="82"/>
      <c r="AB39" s="82"/>
    </row>
    <row r="40" spans="3:34" ht="14.4" x14ac:dyDescent="0.3">
      <c r="N40" s="32"/>
      <c r="T40" s="29"/>
    </row>
    <row r="41" spans="3:34" ht="14.4" x14ac:dyDescent="0.3">
      <c r="N41" s="32"/>
      <c r="T41" s="29"/>
    </row>
    <row r="42" spans="3:34" ht="14.4" x14ac:dyDescent="0.3">
      <c r="N42" s="32"/>
      <c r="T42" s="29"/>
    </row>
    <row r="43" spans="3:34" ht="14.4" x14ac:dyDescent="0.25">
      <c r="C43" s="80" t="s">
        <v>82</v>
      </c>
      <c r="D43" s="83"/>
      <c r="E43" s="80"/>
      <c r="F43" s="80"/>
      <c r="G43" s="80"/>
    </row>
    <row r="44" spans="3:34" ht="14.4" x14ac:dyDescent="0.25">
      <c r="C44" s="6" t="s">
        <v>83</v>
      </c>
      <c r="D44" s="35" t="s">
        <v>84</v>
      </c>
      <c r="E44" s="80" t="s">
        <v>85</v>
      </c>
      <c r="F44" s="80"/>
      <c r="G44" s="6" t="s">
        <v>86</v>
      </c>
    </row>
    <row r="45" spans="3:34" ht="14.4" x14ac:dyDescent="0.25">
      <c r="C45" s="34">
        <v>1</v>
      </c>
      <c r="D45" s="31" t="s">
        <v>87</v>
      </c>
      <c r="E45" s="79" t="s">
        <v>88</v>
      </c>
      <c r="F45" s="79"/>
      <c r="G45" s="36">
        <f>N34</f>
        <v>95</v>
      </c>
    </row>
    <row r="46" spans="3:34" ht="14.4" x14ac:dyDescent="0.25">
      <c r="C46" s="34">
        <v>2</v>
      </c>
      <c r="D46" s="31" t="s">
        <v>89</v>
      </c>
      <c r="E46" s="79" t="s">
        <v>90</v>
      </c>
      <c r="F46" s="79"/>
      <c r="G46" s="36">
        <f>H34</f>
        <v>95</v>
      </c>
    </row>
    <row r="47" spans="3:34" ht="14.4" x14ac:dyDescent="0.25">
      <c r="C47" s="34">
        <v>3</v>
      </c>
      <c r="D47" s="31" t="s">
        <v>91</v>
      </c>
      <c r="E47" s="79" t="s">
        <v>92</v>
      </c>
      <c r="F47" s="79"/>
      <c r="G47" s="36">
        <f>Q34</f>
        <v>95</v>
      </c>
    </row>
    <row r="48" spans="3:34" ht="14.4" x14ac:dyDescent="0.25">
      <c r="C48" s="34">
        <v>4</v>
      </c>
      <c r="D48" s="31" t="s">
        <v>93</v>
      </c>
      <c r="E48" s="79" t="s">
        <v>94</v>
      </c>
      <c r="F48" s="79"/>
      <c r="G48" s="36">
        <f>T34</f>
        <v>100</v>
      </c>
    </row>
    <row r="49" spans="2:8" ht="14.4" x14ac:dyDescent="0.25">
      <c r="C49" s="34">
        <v>5</v>
      </c>
      <c r="D49" s="31" t="s">
        <v>95</v>
      </c>
      <c r="E49" s="79" t="s">
        <v>96</v>
      </c>
      <c r="F49" s="79"/>
      <c r="G49" s="36">
        <f>E34</f>
        <v>95</v>
      </c>
    </row>
    <row r="52" spans="2:8" ht="14.4" x14ac:dyDescent="0.25">
      <c r="B52" s="80" t="s">
        <v>97</v>
      </c>
      <c r="C52" s="80"/>
      <c r="D52" s="80"/>
      <c r="E52" s="80"/>
      <c r="F52" s="80"/>
      <c r="G52" s="80"/>
      <c r="H52" s="80"/>
    </row>
    <row r="53" spans="2:8" ht="28.8" x14ac:dyDescent="0.25">
      <c r="B53" s="2" t="s">
        <v>3</v>
      </c>
      <c r="C53" s="2" t="s">
        <v>98</v>
      </c>
      <c r="D53" s="37" t="s">
        <v>6</v>
      </c>
      <c r="E53" s="6" t="s">
        <v>99</v>
      </c>
      <c r="F53" s="81" t="s">
        <v>100</v>
      </c>
      <c r="G53" s="81"/>
      <c r="H53" s="81"/>
    </row>
    <row r="54" spans="2:8" x14ac:dyDescent="0.25">
      <c r="B54" s="3">
        <v>1</v>
      </c>
      <c r="C54" s="15">
        <v>382323</v>
      </c>
      <c r="D54" s="10" t="s">
        <v>59</v>
      </c>
      <c r="E54" s="12">
        <v>82.142857142857139</v>
      </c>
      <c r="F54" s="78" t="s">
        <v>46</v>
      </c>
      <c r="G54" s="78"/>
      <c r="H54" s="78"/>
    </row>
    <row r="55" spans="2:8" x14ac:dyDescent="0.25">
      <c r="B55" s="3">
        <v>2</v>
      </c>
      <c r="C55" s="15">
        <v>382314</v>
      </c>
      <c r="D55" s="10" t="s">
        <v>48</v>
      </c>
      <c r="E55" s="12">
        <v>81.142857142857139</v>
      </c>
      <c r="F55" s="78" t="s">
        <v>46</v>
      </c>
      <c r="G55" s="78"/>
      <c r="H55" s="78"/>
    </row>
    <row r="56" spans="2:8" x14ac:dyDescent="0.25">
      <c r="B56" s="3">
        <v>3</v>
      </c>
      <c r="C56" s="15">
        <v>382319</v>
      </c>
      <c r="D56" s="10" t="s">
        <v>53</v>
      </c>
      <c r="E56" s="12">
        <v>81</v>
      </c>
      <c r="F56" s="78" t="s">
        <v>46</v>
      </c>
      <c r="G56" s="78"/>
      <c r="H56" s="78"/>
    </row>
    <row r="57" spans="2:8" x14ac:dyDescent="0.25">
      <c r="B57" s="3">
        <v>4</v>
      </c>
      <c r="C57" s="15">
        <v>382331</v>
      </c>
      <c r="D57" s="10" t="s">
        <v>72</v>
      </c>
      <c r="E57" s="12">
        <v>79.714285714285722</v>
      </c>
      <c r="F57" s="78" t="s">
        <v>46</v>
      </c>
      <c r="G57" s="78"/>
      <c r="H57" s="78"/>
    </row>
    <row r="58" spans="2:8" x14ac:dyDescent="0.25">
      <c r="B58" s="3">
        <v>5</v>
      </c>
      <c r="C58" s="15">
        <v>382313</v>
      </c>
      <c r="D58" s="10" t="s">
        <v>47</v>
      </c>
      <c r="E58" s="12">
        <v>79.285714285714278</v>
      </c>
      <c r="F58" s="78" t="s">
        <v>46</v>
      </c>
      <c r="G58" s="78"/>
      <c r="H58" s="78"/>
    </row>
  </sheetData>
  <mergeCells count="105">
    <mergeCell ref="Q4:S4"/>
    <mergeCell ref="T4:Y4"/>
    <mergeCell ref="Z4:AB4"/>
    <mergeCell ref="AC4:AC5"/>
    <mergeCell ref="AD4:AD5"/>
    <mergeCell ref="AE4:AE5"/>
    <mergeCell ref="A1:AE1"/>
    <mergeCell ref="A2:AE2"/>
    <mergeCell ref="A3:AE3"/>
    <mergeCell ref="A4:A5"/>
    <mergeCell ref="B4:B5"/>
    <mergeCell ref="C4:C5"/>
    <mergeCell ref="D4:D5"/>
    <mergeCell ref="E4:G4"/>
    <mergeCell ref="H4:M4"/>
    <mergeCell ref="N4:P4"/>
    <mergeCell ref="T30:V30"/>
    <mergeCell ref="W30:Y30"/>
    <mergeCell ref="Z30:AB30"/>
    <mergeCell ref="C31:D31"/>
    <mergeCell ref="E31:G31"/>
    <mergeCell ref="H31:J31"/>
    <mergeCell ref="K31:M31"/>
    <mergeCell ref="N31:P31"/>
    <mergeCell ref="Q31:S31"/>
    <mergeCell ref="T31:V31"/>
    <mergeCell ref="C30:D30"/>
    <mergeCell ref="E30:G30"/>
    <mergeCell ref="H30:J30"/>
    <mergeCell ref="K30:M30"/>
    <mergeCell ref="N30:P30"/>
    <mergeCell ref="Q30:S30"/>
    <mergeCell ref="W31:Y31"/>
    <mergeCell ref="Z31:AB31"/>
    <mergeCell ref="C32:D32"/>
    <mergeCell ref="E32:G32"/>
    <mergeCell ref="H32:J32"/>
    <mergeCell ref="K32:M32"/>
    <mergeCell ref="N32:P32"/>
    <mergeCell ref="Q32:S32"/>
    <mergeCell ref="T32:V32"/>
    <mergeCell ref="W32:Y32"/>
    <mergeCell ref="C34:D34"/>
    <mergeCell ref="E34:G34"/>
    <mergeCell ref="H34:J34"/>
    <mergeCell ref="K34:M34"/>
    <mergeCell ref="N34:P34"/>
    <mergeCell ref="Q34:S34"/>
    <mergeCell ref="Z32:AB32"/>
    <mergeCell ref="C33:D33"/>
    <mergeCell ref="E33:G33"/>
    <mergeCell ref="H33:J33"/>
    <mergeCell ref="K33:M33"/>
    <mergeCell ref="N33:P33"/>
    <mergeCell ref="Q33:S33"/>
    <mergeCell ref="T33:V33"/>
    <mergeCell ref="W33:Y33"/>
    <mergeCell ref="Z33:AB33"/>
    <mergeCell ref="T34:V34"/>
    <mergeCell ref="W34:Y34"/>
    <mergeCell ref="Z34:AB34"/>
    <mergeCell ref="E35:G35"/>
    <mergeCell ref="H35:M35"/>
    <mergeCell ref="N35:P35"/>
    <mergeCell ref="Q35:S35"/>
    <mergeCell ref="T35:Y35"/>
    <mergeCell ref="Z35:AB35"/>
    <mergeCell ref="W37:Y37"/>
    <mergeCell ref="Z37:AB37"/>
    <mergeCell ref="F38:G38"/>
    <mergeCell ref="I38:J38"/>
    <mergeCell ref="K38:M38"/>
    <mergeCell ref="O38:P38"/>
    <mergeCell ref="R38:S38"/>
    <mergeCell ref="U38:V38"/>
    <mergeCell ref="W38:Y38"/>
    <mergeCell ref="Z38:AB38"/>
    <mergeCell ref="F37:G37"/>
    <mergeCell ref="I37:J37"/>
    <mergeCell ref="K37:M37"/>
    <mergeCell ref="O37:P37"/>
    <mergeCell ref="R37:S37"/>
    <mergeCell ref="U37:V37"/>
    <mergeCell ref="W39:Y39"/>
    <mergeCell ref="Z39:AB39"/>
    <mergeCell ref="C43:G43"/>
    <mergeCell ref="E44:F44"/>
    <mergeCell ref="E45:F45"/>
    <mergeCell ref="E46:F46"/>
    <mergeCell ref="F39:G39"/>
    <mergeCell ref="I39:J39"/>
    <mergeCell ref="K39:M39"/>
    <mergeCell ref="O39:P39"/>
    <mergeCell ref="R39:S39"/>
    <mergeCell ref="U39:V39"/>
    <mergeCell ref="F55:H55"/>
    <mergeCell ref="F56:H56"/>
    <mergeCell ref="F57:H57"/>
    <mergeCell ref="F58:H58"/>
    <mergeCell ref="E47:F47"/>
    <mergeCell ref="E48:F48"/>
    <mergeCell ref="E49:F49"/>
    <mergeCell ref="B52:H52"/>
    <mergeCell ref="F53:H53"/>
    <mergeCell ref="F54:H5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7"/>
  <sheetViews>
    <sheetView topLeftCell="A73" workbookViewId="0">
      <selection activeCell="B91" sqref="B91:H97"/>
    </sheetView>
  </sheetViews>
  <sheetFormatPr defaultColWidth="8.88671875" defaultRowHeight="13.2" x14ac:dyDescent="0.25"/>
  <cols>
    <col min="1" max="2" width="8.88671875" style="1"/>
    <col min="3" max="3" width="12" style="1" bestFit="1" customWidth="1"/>
    <col min="4" max="4" width="41" style="1" bestFit="1" customWidth="1"/>
    <col min="5" max="36" width="8.88671875" style="1"/>
    <col min="37" max="37" width="25.44140625" style="1" bestFit="1" customWidth="1"/>
    <col min="38" max="16384" width="8.88671875" style="1"/>
  </cols>
  <sheetData>
    <row r="1" spans="1:40" ht="25.8" x14ac:dyDescent="0.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</row>
    <row r="2" spans="1:40" ht="25.8" x14ac:dyDescent="0.5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</row>
    <row r="3" spans="1:40" ht="21" x14ac:dyDescent="0.25">
      <c r="A3" s="105" t="s">
        <v>101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</row>
    <row r="4" spans="1:40" ht="14.4" x14ac:dyDescent="0.25">
      <c r="A4" s="124" t="s">
        <v>102</v>
      </c>
      <c r="B4" s="124" t="s">
        <v>103</v>
      </c>
      <c r="C4" s="124" t="s">
        <v>104</v>
      </c>
      <c r="D4" s="112" t="s">
        <v>105</v>
      </c>
      <c r="E4" s="122" t="s">
        <v>106</v>
      </c>
      <c r="F4" s="122"/>
      <c r="G4" s="122"/>
      <c r="H4" s="80" t="s">
        <v>107</v>
      </c>
      <c r="I4" s="80"/>
      <c r="J4" s="80"/>
      <c r="K4" s="80"/>
      <c r="L4" s="80"/>
      <c r="M4" s="80"/>
      <c r="N4" s="80" t="s">
        <v>108</v>
      </c>
      <c r="O4" s="80"/>
      <c r="P4" s="80"/>
      <c r="Q4" s="80"/>
      <c r="R4" s="80"/>
      <c r="S4" s="80"/>
      <c r="T4" s="80" t="s">
        <v>109</v>
      </c>
      <c r="U4" s="80"/>
      <c r="V4" s="80"/>
      <c r="W4" s="80"/>
      <c r="X4" s="80"/>
      <c r="Y4" s="80"/>
      <c r="Z4" s="80" t="s">
        <v>110</v>
      </c>
      <c r="AA4" s="80"/>
      <c r="AB4" s="80"/>
      <c r="AC4" s="80"/>
      <c r="AD4" s="80"/>
      <c r="AE4" s="80"/>
      <c r="AF4" s="122" t="s">
        <v>111</v>
      </c>
      <c r="AG4" s="122"/>
      <c r="AH4" s="122"/>
      <c r="AI4" s="123" t="s">
        <v>112</v>
      </c>
      <c r="AJ4" s="123" t="s">
        <v>99</v>
      </c>
      <c r="AK4" s="123" t="s">
        <v>100</v>
      </c>
    </row>
    <row r="5" spans="1:40" ht="71.400000000000006" x14ac:dyDescent="0.25">
      <c r="A5" s="124"/>
      <c r="B5" s="124"/>
      <c r="C5" s="124"/>
      <c r="D5" s="112"/>
      <c r="E5" s="39" t="s">
        <v>113</v>
      </c>
      <c r="F5" s="39" t="s">
        <v>114</v>
      </c>
      <c r="G5" s="40" t="s">
        <v>115</v>
      </c>
      <c r="H5" s="39" t="s">
        <v>116</v>
      </c>
      <c r="I5" s="39" t="s">
        <v>117</v>
      </c>
      <c r="J5" s="40" t="s">
        <v>118</v>
      </c>
      <c r="K5" s="39" t="s">
        <v>119</v>
      </c>
      <c r="L5" s="39" t="s">
        <v>120</v>
      </c>
      <c r="M5" s="40" t="s">
        <v>121</v>
      </c>
      <c r="N5" s="39" t="s">
        <v>122</v>
      </c>
      <c r="O5" s="39" t="s">
        <v>123</v>
      </c>
      <c r="P5" s="40" t="s">
        <v>124</v>
      </c>
      <c r="Q5" s="39" t="s">
        <v>125</v>
      </c>
      <c r="R5" s="39" t="s">
        <v>126</v>
      </c>
      <c r="S5" s="40" t="s">
        <v>127</v>
      </c>
      <c r="T5" s="39" t="s">
        <v>128</v>
      </c>
      <c r="U5" s="39" t="s">
        <v>129</v>
      </c>
      <c r="V5" s="40" t="s">
        <v>130</v>
      </c>
      <c r="W5" s="39" t="s">
        <v>131</v>
      </c>
      <c r="X5" s="39" t="s">
        <v>132</v>
      </c>
      <c r="Y5" s="40" t="s">
        <v>133</v>
      </c>
      <c r="Z5" s="39" t="s">
        <v>134</v>
      </c>
      <c r="AA5" s="39" t="s">
        <v>135</v>
      </c>
      <c r="AB5" s="40" t="s">
        <v>136</v>
      </c>
      <c r="AC5" s="39" t="s">
        <v>137</v>
      </c>
      <c r="AD5" s="39" t="s">
        <v>138</v>
      </c>
      <c r="AE5" s="40" t="s">
        <v>139</v>
      </c>
      <c r="AF5" s="39" t="s">
        <v>140</v>
      </c>
      <c r="AG5" s="39" t="s">
        <v>141</v>
      </c>
      <c r="AH5" s="40" t="s">
        <v>142</v>
      </c>
      <c r="AI5" s="123"/>
      <c r="AJ5" s="123"/>
      <c r="AK5" s="123"/>
      <c r="AL5" s="14" t="s">
        <v>143</v>
      </c>
      <c r="AM5" s="14" t="s">
        <v>41</v>
      </c>
      <c r="AN5" s="41" t="s">
        <v>40</v>
      </c>
    </row>
    <row r="6" spans="1:40" x14ac:dyDescent="0.25">
      <c r="A6" s="42"/>
      <c r="B6" s="42"/>
      <c r="C6" s="42"/>
      <c r="D6" s="43"/>
      <c r="E6" s="42">
        <v>70</v>
      </c>
      <c r="F6" s="42">
        <v>30</v>
      </c>
      <c r="G6" s="42">
        <v>100</v>
      </c>
      <c r="H6" s="42">
        <v>70</v>
      </c>
      <c r="I6" s="42">
        <v>30</v>
      </c>
      <c r="J6" s="42">
        <v>100</v>
      </c>
      <c r="K6" s="42">
        <v>50</v>
      </c>
      <c r="L6" s="42">
        <v>50</v>
      </c>
      <c r="M6" s="42">
        <v>100</v>
      </c>
      <c r="N6" s="42">
        <v>70</v>
      </c>
      <c r="O6" s="42">
        <v>30</v>
      </c>
      <c r="P6" s="42">
        <v>100</v>
      </c>
      <c r="Q6" s="42">
        <v>25</v>
      </c>
      <c r="R6" s="42">
        <v>25</v>
      </c>
      <c r="S6" s="42">
        <v>50</v>
      </c>
      <c r="T6" s="42">
        <v>70</v>
      </c>
      <c r="U6" s="42">
        <v>30</v>
      </c>
      <c r="V6" s="42">
        <v>100</v>
      </c>
      <c r="W6" s="42">
        <v>25</v>
      </c>
      <c r="X6" s="42">
        <v>25</v>
      </c>
      <c r="Y6" s="42">
        <v>50</v>
      </c>
      <c r="Z6" s="42">
        <v>70</v>
      </c>
      <c r="AA6" s="42">
        <v>30</v>
      </c>
      <c r="AB6" s="42">
        <v>100</v>
      </c>
      <c r="AC6" s="42">
        <v>25</v>
      </c>
      <c r="AD6" s="42">
        <v>25</v>
      </c>
      <c r="AE6" s="42">
        <v>50</v>
      </c>
      <c r="AF6" s="42">
        <v>50</v>
      </c>
      <c r="AG6" s="42">
        <v>50</v>
      </c>
      <c r="AH6" s="42">
        <v>100</v>
      </c>
      <c r="AI6" s="42"/>
      <c r="AJ6" s="42"/>
      <c r="AK6" s="42"/>
    </row>
    <row r="7" spans="1:40" x14ac:dyDescent="0.25">
      <c r="A7" s="3">
        <v>1</v>
      </c>
      <c r="B7" s="3">
        <v>382204</v>
      </c>
      <c r="C7" s="3">
        <v>2100200217</v>
      </c>
      <c r="D7" s="7" t="s">
        <v>144</v>
      </c>
      <c r="E7" s="44">
        <v>28</v>
      </c>
      <c r="F7" s="44">
        <v>23</v>
      </c>
      <c r="G7" s="44">
        <v>51</v>
      </c>
      <c r="H7" s="44">
        <v>28</v>
      </c>
      <c r="I7" s="44">
        <v>15</v>
      </c>
      <c r="J7" s="44">
        <v>43</v>
      </c>
      <c r="K7" s="44">
        <v>22</v>
      </c>
      <c r="L7" s="44">
        <v>20</v>
      </c>
      <c r="M7" s="44">
        <v>42</v>
      </c>
      <c r="N7" s="44">
        <v>11</v>
      </c>
      <c r="O7" s="44">
        <v>21</v>
      </c>
      <c r="P7" s="44">
        <v>32</v>
      </c>
      <c r="Q7" s="44">
        <v>20</v>
      </c>
      <c r="R7" s="44">
        <v>13</v>
      </c>
      <c r="S7" s="44">
        <v>33</v>
      </c>
      <c r="T7" s="44">
        <v>0</v>
      </c>
      <c r="U7" s="44">
        <v>15</v>
      </c>
      <c r="V7" s="44">
        <v>15</v>
      </c>
      <c r="W7" s="44">
        <v>20</v>
      </c>
      <c r="X7" s="44">
        <v>20</v>
      </c>
      <c r="Y7" s="44">
        <v>40</v>
      </c>
      <c r="Z7" s="44">
        <v>15</v>
      </c>
      <c r="AA7" s="44">
        <v>20</v>
      </c>
      <c r="AB7" s="44">
        <v>35</v>
      </c>
      <c r="AC7" s="44">
        <v>22</v>
      </c>
      <c r="AD7" s="44">
        <v>13</v>
      </c>
      <c r="AE7" s="44">
        <v>35</v>
      </c>
      <c r="AF7" s="44">
        <v>32</v>
      </c>
      <c r="AG7" s="44">
        <v>30</v>
      </c>
      <c r="AH7" s="44">
        <v>62</v>
      </c>
      <c r="AI7" s="45">
        <v>388</v>
      </c>
      <c r="AJ7" s="46">
        <f>(AI7/850)*100</f>
        <v>45.647058823529413</v>
      </c>
      <c r="AK7" s="7" t="s">
        <v>68</v>
      </c>
      <c r="AL7" s="14"/>
      <c r="AM7" s="14"/>
    </row>
    <row r="8" spans="1:40" x14ac:dyDescent="0.25">
      <c r="A8" s="3">
        <v>2</v>
      </c>
      <c r="B8" s="3">
        <v>382210</v>
      </c>
      <c r="C8" s="3">
        <v>2100200237</v>
      </c>
      <c r="D8" s="7" t="s">
        <v>145</v>
      </c>
      <c r="E8" s="44">
        <v>24</v>
      </c>
      <c r="F8" s="44">
        <v>24</v>
      </c>
      <c r="G8" s="44" t="s">
        <v>146</v>
      </c>
      <c r="H8" s="44">
        <v>15</v>
      </c>
      <c r="I8" s="44">
        <v>24</v>
      </c>
      <c r="J8" s="44">
        <v>39</v>
      </c>
      <c r="K8" s="44">
        <v>40</v>
      </c>
      <c r="L8" s="44">
        <v>33</v>
      </c>
      <c r="M8" s="44">
        <v>73</v>
      </c>
      <c r="N8" s="44">
        <v>4</v>
      </c>
      <c r="O8" s="44">
        <v>23</v>
      </c>
      <c r="P8" s="44">
        <v>27</v>
      </c>
      <c r="Q8" s="44">
        <v>21</v>
      </c>
      <c r="R8" s="44">
        <v>20</v>
      </c>
      <c r="S8" s="44">
        <v>41</v>
      </c>
      <c r="T8" s="44">
        <v>14</v>
      </c>
      <c r="U8" s="44">
        <v>18</v>
      </c>
      <c r="V8" s="44">
        <v>32</v>
      </c>
      <c r="W8" s="44">
        <v>20</v>
      </c>
      <c r="X8" s="44">
        <v>22</v>
      </c>
      <c r="Y8" s="44">
        <v>42</v>
      </c>
      <c r="Z8" s="44">
        <v>7</v>
      </c>
      <c r="AA8" s="44">
        <v>20</v>
      </c>
      <c r="AB8" s="44">
        <v>27</v>
      </c>
      <c r="AC8" s="44">
        <v>21</v>
      </c>
      <c r="AD8" s="44">
        <v>19</v>
      </c>
      <c r="AE8" s="44">
        <v>40</v>
      </c>
      <c r="AF8" s="44">
        <v>42</v>
      </c>
      <c r="AG8" s="44">
        <v>40</v>
      </c>
      <c r="AH8" s="44">
        <v>82</v>
      </c>
      <c r="AI8" s="45">
        <v>451</v>
      </c>
      <c r="AJ8" s="46">
        <f t="shared" ref="AJ8:AJ66" si="0">(AI8/850)*100</f>
        <v>53.058823529411768</v>
      </c>
      <c r="AK8" s="7" t="s">
        <v>40</v>
      </c>
      <c r="AL8" s="14"/>
      <c r="AM8" s="14"/>
    </row>
    <row r="9" spans="1:40" x14ac:dyDescent="0.25">
      <c r="A9" s="3">
        <v>3</v>
      </c>
      <c r="B9" s="3">
        <v>382214</v>
      </c>
      <c r="C9" s="3">
        <v>2100200260</v>
      </c>
      <c r="D9" s="7" t="s">
        <v>147</v>
      </c>
      <c r="E9" s="24">
        <v>24</v>
      </c>
      <c r="F9" s="44">
        <v>19</v>
      </c>
      <c r="G9" s="3" t="s">
        <v>148</v>
      </c>
      <c r="H9" s="44">
        <v>17</v>
      </c>
      <c r="I9" s="44">
        <v>19</v>
      </c>
      <c r="J9" s="44">
        <v>36</v>
      </c>
      <c r="K9" s="44">
        <v>28</v>
      </c>
      <c r="L9" s="44">
        <v>36</v>
      </c>
      <c r="M9" s="44">
        <v>64</v>
      </c>
      <c r="N9" s="44">
        <v>23</v>
      </c>
      <c r="O9" s="44">
        <v>29</v>
      </c>
      <c r="P9" s="44">
        <v>52</v>
      </c>
      <c r="Q9" s="44">
        <v>22</v>
      </c>
      <c r="R9" s="44">
        <v>23</v>
      </c>
      <c r="S9" s="44">
        <v>45</v>
      </c>
      <c r="T9" s="24">
        <v>20</v>
      </c>
      <c r="U9" s="44">
        <v>16</v>
      </c>
      <c r="V9" s="44">
        <v>36</v>
      </c>
      <c r="W9" s="44">
        <v>22</v>
      </c>
      <c r="X9" s="44">
        <v>23</v>
      </c>
      <c r="Y9" s="44">
        <v>45</v>
      </c>
      <c r="Z9" s="44">
        <v>38</v>
      </c>
      <c r="AA9" s="44">
        <v>22</v>
      </c>
      <c r="AB9" s="44">
        <v>60</v>
      </c>
      <c r="AC9" s="44">
        <v>20</v>
      </c>
      <c r="AD9" s="44">
        <v>24</v>
      </c>
      <c r="AE9" s="44">
        <v>44</v>
      </c>
      <c r="AF9" s="44">
        <v>42</v>
      </c>
      <c r="AG9" s="44">
        <v>40</v>
      </c>
      <c r="AH9" s="44">
        <v>82</v>
      </c>
      <c r="AI9" s="45">
        <v>507</v>
      </c>
      <c r="AJ9" s="46">
        <f t="shared" si="0"/>
        <v>59.647058823529406</v>
      </c>
      <c r="AK9" s="7" t="s">
        <v>68</v>
      </c>
      <c r="AL9" s="14"/>
      <c r="AM9" s="14"/>
    </row>
    <row r="10" spans="1:40" x14ac:dyDescent="0.25">
      <c r="A10" s="3">
        <v>4</v>
      </c>
      <c r="B10" s="3">
        <v>382215</v>
      </c>
      <c r="C10" s="3">
        <v>2200200453</v>
      </c>
      <c r="D10" s="7" t="s">
        <v>149</v>
      </c>
      <c r="E10" s="44">
        <v>42</v>
      </c>
      <c r="F10" s="44">
        <v>25</v>
      </c>
      <c r="G10" s="44">
        <v>67</v>
      </c>
      <c r="H10" s="44">
        <v>42</v>
      </c>
      <c r="I10" s="44">
        <v>28</v>
      </c>
      <c r="J10" s="44">
        <v>70</v>
      </c>
      <c r="K10" s="44">
        <v>45</v>
      </c>
      <c r="L10" s="44">
        <v>45</v>
      </c>
      <c r="M10" s="44">
        <v>90</v>
      </c>
      <c r="N10" s="44">
        <v>53</v>
      </c>
      <c r="O10" s="44">
        <v>30</v>
      </c>
      <c r="P10" s="44">
        <v>83</v>
      </c>
      <c r="Q10" s="44">
        <v>23</v>
      </c>
      <c r="R10" s="44">
        <v>24</v>
      </c>
      <c r="S10" s="44">
        <v>47</v>
      </c>
      <c r="T10" s="44">
        <v>47</v>
      </c>
      <c r="U10" s="44">
        <v>28</v>
      </c>
      <c r="V10" s="44">
        <v>75</v>
      </c>
      <c r="W10" s="44">
        <v>23</v>
      </c>
      <c r="X10" s="44">
        <v>24</v>
      </c>
      <c r="Y10" s="44">
        <v>47</v>
      </c>
      <c r="Z10" s="44">
        <v>53</v>
      </c>
      <c r="AA10" s="44">
        <v>29</v>
      </c>
      <c r="AB10" s="44">
        <v>82</v>
      </c>
      <c r="AC10" s="44">
        <v>24</v>
      </c>
      <c r="AD10" s="44">
        <v>24</v>
      </c>
      <c r="AE10" s="44">
        <v>48</v>
      </c>
      <c r="AF10" s="44">
        <v>46</v>
      </c>
      <c r="AG10" s="44">
        <v>45</v>
      </c>
      <c r="AH10" s="44">
        <v>91</v>
      </c>
      <c r="AI10" s="45">
        <v>700</v>
      </c>
      <c r="AJ10" s="46">
        <f t="shared" si="0"/>
        <v>82.35294117647058</v>
      </c>
      <c r="AK10" s="7" t="s">
        <v>46</v>
      </c>
      <c r="AL10" s="14"/>
      <c r="AM10" s="14">
        <v>1</v>
      </c>
    </row>
    <row r="11" spans="1:40" x14ac:dyDescent="0.25">
      <c r="A11" s="3">
        <v>5</v>
      </c>
      <c r="B11" s="3">
        <v>382216</v>
      </c>
      <c r="C11" s="3">
        <v>2200200454</v>
      </c>
      <c r="D11" s="7" t="s">
        <v>150</v>
      </c>
      <c r="E11" s="44">
        <v>23</v>
      </c>
      <c r="F11" s="44">
        <v>20</v>
      </c>
      <c r="G11" s="44" t="s">
        <v>148</v>
      </c>
      <c r="H11" s="44">
        <v>31</v>
      </c>
      <c r="I11" s="44">
        <v>21</v>
      </c>
      <c r="J11" s="44">
        <v>52</v>
      </c>
      <c r="K11" s="44">
        <v>25</v>
      </c>
      <c r="L11" s="44">
        <v>25</v>
      </c>
      <c r="M11" s="44">
        <v>50</v>
      </c>
      <c r="N11" s="44">
        <v>32</v>
      </c>
      <c r="O11" s="44">
        <v>21</v>
      </c>
      <c r="P11" s="44">
        <v>53</v>
      </c>
      <c r="Q11" s="44">
        <v>23</v>
      </c>
      <c r="R11" s="44">
        <v>21</v>
      </c>
      <c r="S11" s="44">
        <v>44</v>
      </c>
      <c r="T11" s="44">
        <v>17</v>
      </c>
      <c r="U11" s="44">
        <v>18</v>
      </c>
      <c r="V11" s="44">
        <v>35</v>
      </c>
      <c r="W11" s="44">
        <v>23</v>
      </c>
      <c r="X11" s="44">
        <v>20</v>
      </c>
      <c r="Y11" s="44">
        <v>43</v>
      </c>
      <c r="Z11" s="44">
        <v>36</v>
      </c>
      <c r="AA11" s="44">
        <v>17</v>
      </c>
      <c r="AB11" s="44">
        <v>53</v>
      </c>
      <c r="AC11" s="44">
        <v>18</v>
      </c>
      <c r="AD11" s="44">
        <v>22</v>
      </c>
      <c r="AE11" s="44">
        <v>40</v>
      </c>
      <c r="AF11" s="44">
        <v>32</v>
      </c>
      <c r="AG11" s="44">
        <v>38</v>
      </c>
      <c r="AH11" s="44">
        <v>70</v>
      </c>
      <c r="AI11" s="45">
        <v>483</v>
      </c>
      <c r="AJ11" s="46">
        <f t="shared" si="0"/>
        <v>56.823529411764703</v>
      </c>
      <c r="AK11" s="7" t="s">
        <v>151</v>
      </c>
      <c r="AL11" s="14">
        <v>1</v>
      </c>
      <c r="AM11" s="14"/>
    </row>
    <row r="12" spans="1:40" x14ac:dyDescent="0.25">
      <c r="A12" s="3">
        <v>6</v>
      </c>
      <c r="B12" s="3">
        <v>382217</v>
      </c>
      <c r="C12" s="3">
        <v>2200200458</v>
      </c>
      <c r="D12" s="7" t="s">
        <v>152</v>
      </c>
      <c r="E12" s="44">
        <v>33</v>
      </c>
      <c r="F12" s="44">
        <v>24</v>
      </c>
      <c r="G12" s="44">
        <v>57</v>
      </c>
      <c r="H12" s="44">
        <v>34</v>
      </c>
      <c r="I12" s="44">
        <v>28</v>
      </c>
      <c r="J12" s="44">
        <v>62</v>
      </c>
      <c r="K12" s="44">
        <v>45</v>
      </c>
      <c r="L12" s="44">
        <v>44</v>
      </c>
      <c r="M12" s="44">
        <v>89</v>
      </c>
      <c r="N12" s="44">
        <v>46</v>
      </c>
      <c r="O12" s="44">
        <v>26</v>
      </c>
      <c r="P12" s="44">
        <v>72</v>
      </c>
      <c r="Q12" s="44">
        <v>23</v>
      </c>
      <c r="R12" s="44">
        <v>23</v>
      </c>
      <c r="S12" s="44">
        <v>46</v>
      </c>
      <c r="T12" s="44">
        <v>30</v>
      </c>
      <c r="U12" s="44">
        <v>23</v>
      </c>
      <c r="V12" s="44">
        <v>53</v>
      </c>
      <c r="W12" s="44">
        <v>23</v>
      </c>
      <c r="X12" s="44">
        <v>24</v>
      </c>
      <c r="Y12" s="44">
        <v>47</v>
      </c>
      <c r="Z12" s="44">
        <v>52</v>
      </c>
      <c r="AA12" s="44">
        <v>28</v>
      </c>
      <c r="AB12" s="44">
        <v>80</v>
      </c>
      <c r="AC12" s="44">
        <v>23</v>
      </c>
      <c r="AD12" s="44">
        <v>24</v>
      </c>
      <c r="AE12" s="44">
        <v>47</v>
      </c>
      <c r="AF12" s="44">
        <v>37</v>
      </c>
      <c r="AG12" s="44">
        <v>41</v>
      </c>
      <c r="AH12" s="44">
        <v>78</v>
      </c>
      <c r="AI12" s="45">
        <v>631</v>
      </c>
      <c r="AJ12" s="46">
        <f t="shared" si="0"/>
        <v>74.235294117647058</v>
      </c>
      <c r="AK12" s="7" t="s">
        <v>44</v>
      </c>
      <c r="AL12" s="14"/>
      <c r="AM12" s="14">
        <v>1</v>
      </c>
    </row>
    <row r="13" spans="1:40" x14ac:dyDescent="0.25">
      <c r="A13" s="3">
        <v>7</v>
      </c>
      <c r="B13" s="3">
        <v>382218</v>
      </c>
      <c r="C13" s="3">
        <v>2200200459</v>
      </c>
      <c r="D13" s="7" t="s">
        <v>153</v>
      </c>
      <c r="E13" s="44">
        <v>30</v>
      </c>
      <c r="F13" s="44">
        <v>24</v>
      </c>
      <c r="G13" s="44">
        <v>54</v>
      </c>
      <c r="H13" s="44">
        <v>49</v>
      </c>
      <c r="I13" s="44">
        <v>26</v>
      </c>
      <c r="J13" s="44">
        <v>75</v>
      </c>
      <c r="K13" s="44">
        <v>45</v>
      </c>
      <c r="L13" s="44">
        <v>37</v>
      </c>
      <c r="M13" s="44">
        <v>82</v>
      </c>
      <c r="N13" s="44">
        <v>46</v>
      </c>
      <c r="O13" s="44">
        <v>27</v>
      </c>
      <c r="P13" s="44">
        <v>73</v>
      </c>
      <c r="Q13" s="44">
        <v>24</v>
      </c>
      <c r="R13" s="44">
        <v>22</v>
      </c>
      <c r="S13" s="44">
        <v>46</v>
      </c>
      <c r="T13" s="44">
        <v>33</v>
      </c>
      <c r="U13" s="44">
        <v>18</v>
      </c>
      <c r="V13" s="44">
        <v>51</v>
      </c>
      <c r="W13" s="44">
        <v>24</v>
      </c>
      <c r="X13" s="44">
        <v>23</v>
      </c>
      <c r="Y13" s="44">
        <v>47</v>
      </c>
      <c r="Z13" s="44">
        <v>60</v>
      </c>
      <c r="AA13" s="44">
        <v>29</v>
      </c>
      <c r="AB13" s="44">
        <v>89</v>
      </c>
      <c r="AC13" s="44">
        <v>22</v>
      </c>
      <c r="AD13" s="44">
        <v>24</v>
      </c>
      <c r="AE13" s="44">
        <v>46</v>
      </c>
      <c r="AF13" s="44">
        <v>40</v>
      </c>
      <c r="AG13" s="44">
        <v>43</v>
      </c>
      <c r="AH13" s="44">
        <v>83</v>
      </c>
      <c r="AI13" s="45">
        <v>646</v>
      </c>
      <c r="AJ13" s="46">
        <f t="shared" si="0"/>
        <v>76</v>
      </c>
      <c r="AK13" s="7" t="s">
        <v>46</v>
      </c>
      <c r="AL13" s="14"/>
      <c r="AM13" s="14">
        <v>1</v>
      </c>
    </row>
    <row r="14" spans="1:40" x14ac:dyDescent="0.25">
      <c r="A14" s="3">
        <v>8</v>
      </c>
      <c r="B14" s="3">
        <v>382219</v>
      </c>
      <c r="C14" s="3">
        <v>2200200461</v>
      </c>
      <c r="D14" s="7" t="s">
        <v>154</v>
      </c>
      <c r="E14" s="44">
        <v>29</v>
      </c>
      <c r="F14" s="44">
        <v>11</v>
      </c>
      <c r="G14" s="44">
        <v>40</v>
      </c>
      <c r="H14" s="44">
        <v>42</v>
      </c>
      <c r="I14" s="44">
        <v>20</v>
      </c>
      <c r="J14" s="44">
        <v>62</v>
      </c>
      <c r="K14" s="44">
        <v>25</v>
      </c>
      <c r="L14" s="44">
        <v>33</v>
      </c>
      <c r="M14" s="44">
        <v>58</v>
      </c>
      <c r="N14" s="44">
        <v>41</v>
      </c>
      <c r="O14" s="44">
        <v>18</v>
      </c>
      <c r="P14" s="44">
        <v>59</v>
      </c>
      <c r="Q14" s="44">
        <v>20</v>
      </c>
      <c r="R14" s="44">
        <v>18</v>
      </c>
      <c r="S14" s="44">
        <v>38</v>
      </c>
      <c r="T14" s="44">
        <v>42</v>
      </c>
      <c r="U14" s="44">
        <v>16</v>
      </c>
      <c r="V14" s="44">
        <v>58</v>
      </c>
      <c r="W14" s="44">
        <v>22</v>
      </c>
      <c r="X14" s="44">
        <v>20</v>
      </c>
      <c r="Y14" s="44">
        <v>42</v>
      </c>
      <c r="Z14" s="44">
        <v>52</v>
      </c>
      <c r="AA14" s="44">
        <v>16</v>
      </c>
      <c r="AB14" s="44">
        <v>68</v>
      </c>
      <c r="AC14" s="44">
        <v>12</v>
      </c>
      <c r="AD14" s="44">
        <v>11</v>
      </c>
      <c r="AE14" s="44">
        <v>23</v>
      </c>
      <c r="AF14" s="44">
        <v>36</v>
      </c>
      <c r="AG14" s="44">
        <v>33</v>
      </c>
      <c r="AH14" s="44">
        <v>69</v>
      </c>
      <c r="AI14" s="45">
        <v>517</v>
      </c>
      <c r="AJ14" s="46">
        <f t="shared" si="0"/>
        <v>60.82352941176471</v>
      </c>
      <c r="AK14" s="7" t="s">
        <v>44</v>
      </c>
      <c r="AL14" s="14"/>
      <c r="AM14" s="14">
        <v>1</v>
      </c>
    </row>
    <row r="15" spans="1:40" x14ac:dyDescent="0.25">
      <c r="A15" s="3">
        <v>9</v>
      </c>
      <c r="B15" s="3">
        <v>382220</v>
      </c>
      <c r="C15" s="3">
        <v>2200200462</v>
      </c>
      <c r="D15" s="7" t="s">
        <v>155</v>
      </c>
      <c r="E15" s="44">
        <v>20</v>
      </c>
      <c r="F15" s="44">
        <v>22</v>
      </c>
      <c r="G15" s="44" t="s">
        <v>156</v>
      </c>
      <c r="H15" s="44">
        <v>40</v>
      </c>
      <c r="I15" s="44">
        <v>26</v>
      </c>
      <c r="J15" s="44">
        <v>66</v>
      </c>
      <c r="K15" s="44">
        <v>43</v>
      </c>
      <c r="L15" s="44">
        <v>45</v>
      </c>
      <c r="M15" s="44">
        <v>88</v>
      </c>
      <c r="N15" s="44">
        <v>28</v>
      </c>
      <c r="O15" s="44">
        <v>30</v>
      </c>
      <c r="P15" s="44">
        <v>58</v>
      </c>
      <c r="Q15" s="44">
        <v>23</v>
      </c>
      <c r="R15" s="44">
        <v>24</v>
      </c>
      <c r="S15" s="44">
        <v>47</v>
      </c>
      <c r="T15" s="44">
        <v>25</v>
      </c>
      <c r="U15" s="44">
        <v>24</v>
      </c>
      <c r="V15" s="44">
        <v>49</v>
      </c>
      <c r="W15" s="44">
        <v>23</v>
      </c>
      <c r="X15" s="44">
        <v>24</v>
      </c>
      <c r="Y15" s="44">
        <v>47</v>
      </c>
      <c r="Z15" s="44">
        <v>38</v>
      </c>
      <c r="AA15" s="44">
        <v>23</v>
      </c>
      <c r="AB15" s="44">
        <v>61</v>
      </c>
      <c r="AC15" s="44">
        <v>21</v>
      </c>
      <c r="AD15" s="44">
        <v>24</v>
      </c>
      <c r="AE15" s="44">
        <v>45</v>
      </c>
      <c r="AF15" s="44">
        <v>36</v>
      </c>
      <c r="AG15" s="44">
        <v>43</v>
      </c>
      <c r="AH15" s="44">
        <v>79</v>
      </c>
      <c r="AI15" s="45">
        <v>582</v>
      </c>
      <c r="AJ15" s="46">
        <f t="shared" si="0"/>
        <v>68.470588235294116</v>
      </c>
      <c r="AK15" s="7" t="s">
        <v>151</v>
      </c>
      <c r="AL15" s="14">
        <v>1</v>
      </c>
      <c r="AM15" s="14"/>
    </row>
    <row r="16" spans="1:40" x14ac:dyDescent="0.25">
      <c r="A16" s="3">
        <v>10</v>
      </c>
      <c r="B16" s="3">
        <v>382221</v>
      </c>
      <c r="C16" s="3">
        <v>2200200463</v>
      </c>
      <c r="D16" s="7" t="s">
        <v>157</v>
      </c>
      <c r="E16" s="44" t="s">
        <v>158</v>
      </c>
      <c r="F16" s="44">
        <v>27</v>
      </c>
      <c r="G16" s="44" t="s">
        <v>159</v>
      </c>
      <c r="H16" s="44">
        <v>29</v>
      </c>
      <c r="I16" s="44">
        <v>25</v>
      </c>
      <c r="J16" s="44">
        <v>54</v>
      </c>
      <c r="K16" s="44">
        <v>42</v>
      </c>
      <c r="L16" s="44">
        <v>44</v>
      </c>
      <c r="M16" s="44">
        <v>86</v>
      </c>
      <c r="N16" s="44">
        <v>36</v>
      </c>
      <c r="O16" s="44">
        <v>28</v>
      </c>
      <c r="P16" s="44">
        <v>64</v>
      </c>
      <c r="Q16" s="44">
        <v>23</v>
      </c>
      <c r="R16" s="44">
        <v>23</v>
      </c>
      <c r="S16" s="44">
        <v>46</v>
      </c>
      <c r="T16" s="44">
        <v>28</v>
      </c>
      <c r="U16" s="44">
        <v>18</v>
      </c>
      <c r="V16" s="44">
        <v>46</v>
      </c>
      <c r="W16" s="44">
        <v>23</v>
      </c>
      <c r="X16" s="44">
        <v>23</v>
      </c>
      <c r="Y16" s="44">
        <v>46</v>
      </c>
      <c r="Z16" s="44">
        <v>45</v>
      </c>
      <c r="AA16" s="44">
        <v>24</v>
      </c>
      <c r="AB16" s="44">
        <v>69</v>
      </c>
      <c r="AC16" s="44">
        <v>21</v>
      </c>
      <c r="AD16" s="44">
        <v>24</v>
      </c>
      <c r="AE16" s="44">
        <v>45</v>
      </c>
      <c r="AF16" s="44">
        <v>40</v>
      </c>
      <c r="AG16" s="44">
        <v>40</v>
      </c>
      <c r="AH16" s="44">
        <v>80</v>
      </c>
      <c r="AI16" s="45">
        <v>581</v>
      </c>
      <c r="AJ16" s="46">
        <f t="shared" si="0"/>
        <v>68.35294117647058</v>
      </c>
      <c r="AK16" s="7" t="s">
        <v>58</v>
      </c>
      <c r="AL16" s="14"/>
      <c r="AM16" s="14">
        <v>1</v>
      </c>
    </row>
    <row r="17" spans="1:39" x14ac:dyDescent="0.25">
      <c r="A17" s="21">
        <v>11</v>
      </c>
      <c r="B17" s="21">
        <v>382222</v>
      </c>
      <c r="C17" s="21">
        <v>2200200464</v>
      </c>
      <c r="D17" s="27" t="s">
        <v>160</v>
      </c>
      <c r="E17" s="24">
        <v>22</v>
      </c>
      <c r="F17" s="24">
        <v>21</v>
      </c>
      <c r="G17" s="21" t="s">
        <v>148</v>
      </c>
      <c r="H17" s="24">
        <v>20</v>
      </c>
      <c r="I17" s="24">
        <v>24</v>
      </c>
      <c r="J17" s="24">
        <v>44</v>
      </c>
      <c r="K17" s="24">
        <v>44</v>
      </c>
      <c r="L17" s="24">
        <v>42</v>
      </c>
      <c r="M17" s="24">
        <v>86</v>
      </c>
      <c r="N17" s="24">
        <v>28</v>
      </c>
      <c r="O17" s="24">
        <v>27</v>
      </c>
      <c r="P17" s="24">
        <v>55</v>
      </c>
      <c r="Q17" s="24">
        <v>20</v>
      </c>
      <c r="R17" s="24">
        <v>24</v>
      </c>
      <c r="S17" s="24">
        <v>44</v>
      </c>
      <c r="T17" s="24">
        <v>12</v>
      </c>
      <c r="U17" s="24">
        <v>17</v>
      </c>
      <c r="V17" s="24">
        <v>29</v>
      </c>
      <c r="W17" s="24">
        <v>20</v>
      </c>
      <c r="X17" s="24">
        <v>23</v>
      </c>
      <c r="Y17" s="24">
        <v>43</v>
      </c>
      <c r="Z17" s="24">
        <v>32</v>
      </c>
      <c r="AA17" s="24">
        <v>18</v>
      </c>
      <c r="AB17" s="24">
        <v>50</v>
      </c>
      <c r="AC17" s="24">
        <v>22</v>
      </c>
      <c r="AD17" s="24">
        <v>24</v>
      </c>
      <c r="AE17" s="24">
        <v>46</v>
      </c>
      <c r="AF17" s="24">
        <v>42</v>
      </c>
      <c r="AG17" s="24">
        <v>41</v>
      </c>
      <c r="AH17" s="24">
        <v>83</v>
      </c>
      <c r="AI17" s="47">
        <v>523</v>
      </c>
      <c r="AJ17" s="46">
        <f t="shared" si="0"/>
        <v>61.529411764705877</v>
      </c>
      <c r="AK17" s="7" t="s">
        <v>40</v>
      </c>
      <c r="AL17" s="14"/>
      <c r="AM17" s="14"/>
    </row>
    <row r="18" spans="1:39" x14ac:dyDescent="0.25">
      <c r="A18" s="3">
        <v>12</v>
      </c>
      <c r="B18" s="3">
        <v>382223</v>
      </c>
      <c r="C18" s="3">
        <v>2200200465</v>
      </c>
      <c r="D18" s="7" t="s">
        <v>161</v>
      </c>
      <c r="E18" s="3" t="s">
        <v>162</v>
      </c>
      <c r="F18" s="44">
        <v>22</v>
      </c>
      <c r="G18" s="3" t="s">
        <v>163</v>
      </c>
      <c r="H18" s="44">
        <v>31</v>
      </c>
      <c r="I18" s="44">
        <v>25</v>
      </c>
      <c r="J18" s="44">
        <v>56</v>
      </c>
      <c r="K18" s="44">
        <v>42</v>
      </c>
      <c r="L18" s="44">
        <v>45</v>
      </c>
      <c r="M18" s="44">
        <v>87</v>
      </c>
      <c r="N18" s="44">
        <v>32</v>
      </c>
      <c r="O18" s="44">
        <v>30</v>
      </c>
      <c r="P18" s="44">
        <v>62</v>
      </c>
      <c r="Q18" s="44">
        <v>22</v>
      </c>
      <c r="R18" s="44">
        <v>23</v>
      </c>
      <c r="S18" s="44">
        <v>45</v>
      </c>
      <c r="T18" s="44">
        <v>38</v>
      </c>
      <c r="U18" s="44">
        <v>21</v>
      </c>
      <c r="V18" s="44">
        <v>59</v>
      </c>
      <c r="W18" s="44">
        <v>22</v>
      </c>
      <c r="X18" s="44">
        <v>23</v>
      </c>
      <c r="Y18" s="44">
        <v>45</v>
      </c>
      <c r="Z18" s="44">
        <v>50</v>
      </c>
      <c r="AA18" s="44">
        <v>25</v>
      </c>
      <c r="AB18" s="44">
        <v>75</v>
      </c>
      <c r="AC18" s="44">
        <v>22</v>
      </c>
      <c r="AD18" s="44">
        <v>24</v>
      </c>
      <c r="AE18" s="44">
        <v>46</v>
      </c>
      <c r="AF18" s="44">
        <v>40</v>
      </c>
      <c r="AG18" s="44">
        <v>42</v>
      </c>
      <c r="AH18" s="44">
        <v>82</v>
      </c>
      <c r="AI18" s="45">
        <v>599</v>
      </c>
      <c r="AJ18" s="46">
        <f t="shared" si="0"/>
        <v>70.470588235294116</v>
      </c>
      <c r="AK18" s="7" t="s">
        <v>58</v>
      </c>
      <c r="AL18" s="14"/>
      <c r="AM18" s="14">
        <v>1</v>
      </c>
    </row>
    <row r="19" spans="1:39" x14ac:dyDescent="0.25">
      <c r="A19" s="3">
        <v>13</v>
      </c>
      <c r="B19" s="3">
        <v>382224</v>
      </c>
      <c r="C19" s="3">
        <v>2200200466</v>
      </c>
      <c r="D19" s="7" t="s">
        <v>164</v>
      </c>
      <c r="E19" s="44">
        <v>41</v>
      </c>
      <c r="F19" s="44">
        <v>28</v>
      </c>
      <c r="G19" s="44">
        <v>69</v>
      </c>
      <c r="H19" s="44">
        <v>37</v>
      </c>
      <c r="I19" s="44">
        <v>27</v>
      </c>
      <c r="J19" s="44">
        <v>64</v>
      </c>
      <c r="K19" s="44">
        <v>46</v>
      </c>
      <c r="L19" s="44">
        <v>45</v>
      </c>
      <c r="M19" s="44">
        <v>91</v>
      </c>
      <c r="N19" s="44">
        <v>49</v>
      </c>
      <c r="O19" s="44">
        <v>30</v>
      </c>
      <c r="P19" s="44">
        <v>79</v>
      </c>
      <c r="Q19" s="44">
        <v>23</v>
      </c>
      <c r="R19" s="44">
        <v>23</v>
      </c>
      <c r="S19" s="44">
        <v>46</v>
      </c>
      <c r="T19" s="44">
        <v>43</v>
      </c>
      <c r="U19" s="44">
        <v>22</v>
      </c>
      <c r="V19" s="44">
        <v>65</v>
      </c>
      <c r="W19" s="44">
        <v>24</v>
      </c>
      <c r="X19" s="44">
        <v>23</v>
      </c>
      <c r="Y19" s="44">
        <v>47</v>
      </c>
      <c r="Z19" s="44">
        <v>47</v>
      </c>
      <c r="AA19" s="44">
        <v>28</v>
      </c>
      <c r="AB19" s="44">
        <v>75</v>
      </c>
      <c r="AC19" s="44">
        <v>22</v>
      </c>
      <c r="AD19" s="44">
        <v>22</v>
      </c>
      <c r="AE19" s="44">
        <v>44</v>
      </c>
      <c r="AF19" s="44">
        <v>42</v>
      </c>
      <c r="AG19" s="44">
        <v>36</v>
      </c>
      <c r="AH19" s="44">
        <v>78</v>
      </c>
      <c r="AI19" s="45">
        <v>658</v>
      </c>
      <c r="AJ19" s="46">
        <f t="shared" si="0"/>
        <v>77.411764705882362</v>
      </c>
      <c r="AK19" s="7" t="s">
        <v>46</v>
      </c>
      <c r="AL19" s="14"/>
      <c r="AM19" s="14">
        <v>1</v>
      </c>
    </row>
    <row r="20" spans="1:39" x14ac:dyDescent="0.25">
      <c r="A20" s="3">
        <v>14</v>
      </c>
      <c r="B20" s="3">
        <v>382225</v>
      </c>
      <c r="C20" s="3">
        <v>2200200467</v>
      </c>
      <c r="D20" s="7" t="s">
        <v>165</v>
      </c>
      <c r="E20" s="24" t="s">
        <v>166</v>
      </c>
      <c r="F20" s="44">
        <v>16</v>
      </c>
      <c r="G20" s="44" t="s">
        <v>66</v>
      </c>
      <c r="H20" s="44">
        <v>9</v>
      </c>
      <c r="I20" s="44">
        <v>14</v>
      </c>
      <c r="J20" s="44">
        <v>23</v>
      </c>
      <c r="K20" s="44">
        <v>42</v>
      </c>
      <c r="L20" s="44">
        <v>30</v>
      </c>
      <c r="M20" s="44">
        <v>72</v>
      </c>
      <c r="N20" s="44">
        <v>10</v>
      </c>
      <c r="O20" s="44">
        <v>14</v>
      </c>
      <c r="P20" s="44">
        <v>24</v>
      </c>
      <c r="Q20" s="44">
        <v>20</v>
      </c>
      <c r="R20" s="44">
        <v>14</v>
      </c>
      <c r="S20" s="44">
        <v>34</v>
      </c>
      <c r="T20" s="44">
        <v>14</v>
      </c>
      <c r="U20" s="44">
        <v>15</v>
      </c>
      <c r="V20" s="44">
        <v>29</v>
      </c>
      <c r="W20" s="44">
        <v>20</v>
      </c>
      <c r="X20" s="44">
        <v>22</v>
      </c>
      <c r="Y20" s="44">
        <v>42</v>
      </c>
      <c r="Z20" s="44">
        <v>8</v>
      </c>
      <c r="AA20" s="44">
        <v>12</v>
      </c>
      <c r="AB20" s="44">
        <v>20</v>
      </c>
      <c r="AC20" s="44">
        <v>22</v>
      </c>
      <c r="AD20" s="44">
        <v>23</v>
      </c>
      <c r="AE20" s="44">
        <v>45</v>
      </c>
      <c r="AF20" s="44">
        <v>42</v>
      </c>
      <c r="AG20" s="44">
        <v>38</v>
      </c>
      <c r="AH20" s="44">
        <v>80</v>
      </c>
      <c r="AI20" s="45">
        <v>385</v>
      </c>
      <c r="AJ20" s="46">
        <f t="shared" si="0"/>
        <v>45.294117647058826</v>
      </c>
      <c r="AK20" s="7" t="s">
        <v>68</v>
      </c>
      <c r="AL20" s="14"/>
      <c r="AM20" s="14"/>
    </row>
    <row r="21" spans="1:39" x14ac:dyDescent="0.25">
      <c r="A21" s="3">
        <v>15</v>
      </c>
      <c r="B21" s="3">
        <v>382226</v>
      </c>
      <c r="C21" s="3">
        <v>2200200468</v>
      </c>
      <c r="D21" s="7" t="s">
        <v>167</v>
      </c>
      <c r="E21" s="44">
        <v>24</v>
      </c>
      <c r="F21" s="44">
        <v>19</v>
      </c>
      <c r="G21" s="3" t="s">
        <v>148</v>
      </c>
      <c r="H21" s="44">
        <v>2</v>
      </c>
      <c r="I21" s="44">
        <v>16</v>
      </c>
      <c r="J21" s="44">
        <v>18</v>
      </c>
      <c r="K21" s="44">
        <v>23</v>
      </c>
      <c r="L21" s="44">
        <v>25</v>
      </c>
      <c r="M21" s="44">
        <v>48</v>
      </c>
      <c r="N21" s="44">
        <v>4</v>
      </c>
      <c r="O21" s="44">
        <v>13</v>
      </c>
      <c r="P21" s="44">
        <v>17</v>
      </c>
      <c r="Q21" s="44">
        <v>20</v>
      </c>
      <c r="R21" s="44">
        <v>14</v>
      </c>
      <c r="S21" s="44">
        <v>34</v>
      </c>
      <c r="T21" s="44">
        <v>0</v>
      </c>
      <c r="U21" s="44">
        <v>12</v>
      </c>
      <c r="V21" s="44">
        <v>12</v>
      </c>
      <c r="W21" s="44">
        <v>20</v>
      </c>
      <c r="X21" s="44">
        <v>21</v>
      </c>
      <c r="Y21" s="44">
        <v>41</v>
      </c>
      <c r="Z21" s="44">
        <v>2</v>
      </c>
      <c r="AA21" s="44">
        <v>11</v>
      </c>
      <c r="AB21" s="44" t="s">
        <v>168</v>
      </c>
      <c r="AC21" s="44">
        <v>22</v>
      </c>
      <c r="AD21" s="44">
        <v>17</v>
      </c>
      <c r="AE21" s="44">
        <v>39</v>
      </c>
      <c r="AF21" s="44">
        <v>40</v>
      </c>
      <c r="AG21" s="44">
        <v>35</v>
      </c>
      <c r="AH21" s="44">
        <v>75</v>
      </c>
      <c r="AI21" s="45">
        <v>340</v>
      </c>
      <c r="AJ21" s="46">
        <f t="shared" si="0"/>
        <v>40</v>
      </c>
      <c r="AK21" s="7" t="s">
        <v>68</v>
      </c>
      <c r="AL21" s="14"/>
      <c r="AM21" s="14"/>
    </row>
    <row r="22" spans="1:39" x14ac:dyDescent="0.25">
      <c r="A22" s="3">
        <v>16</v>
      </c>
      <c r="B22" s="3">
        <v>382227</v>
      </c>
      <c r="C22" s="3">
        <v>2200200469</v>
      </c>
      <c r="D22" s="7" t="s">
        <v>169</v>
      </c>
      <c r="E22" s="44">
        <v>41</v>
      </c>
      <c r="F22" s="44">
        <v>26</v>
      </c>
      <c r="G22" s="44">
        <v>67</v>
      </c>
      <c r="H22" s="24">
        <v>62</v>
      </c>
      <c r="I22" s="24">
        <v>28</v>
      </c>
      <c r="J22" s="24">
        <v>90</v>
      </c>
      <c r="K22" s="44">
        <v>47</v>
      </c>
      <c r="L22" s="44">
        <v>45</v>
      </c>
      <c r="M22" s="44">
        <v>92</v>
      </c>
      <c r="N22" s="44">
        <v>55</v>
      </c>
      <c r="O22" s="44">
        <v>30</v>
      </c>
      <c r="P22" s="44">
        <v>85</v>
      </c>
      <c r="Q22" s="44">
        <v>24</v>
      </c>
      <c r="R22" s="44">
        <v>24</v>
      </c>
      <c r="S22" s="44">
        <v>48</v>
      </c>
      <c r="T22" s="44">
        <v>55</v>
      </c>
      <c r="U22" s="44">
        <v>25</v>
      </c>
      <c r="V22" s="44">
        <v>80</v>
      </c>
      <c r="W22" s="44">
        <v>24</v>
      </c>
      <c r="X22" s="44">
        <v>24</v>
      </c>
      <c r="Y22" s="44">
        <v>48</v>
      </c>
      <c r="Z22" s="44">
        <v>62</v>
      </c>
      <c r="AA22" s="44">
        <v>30</v>
      </c>
      <c r="AB22" s="44">
        <v>92</v>
      </c>
      <c r="AC22" s="44">
        <v>24</v>
      </c>
      <c r="AD22" s="44">
        <v>24</v>
      </c>
      <c r="AE22" s="44">
        <v>48</v>
      </c>
      <c r="AF22" s="44">
        <v>46</v>
      </c>
      <c r="AG22" s="44">
        <v>45</v>
      </c>
      <c r="AH22" s="44">
        <v>91</v>
      </c>
      <c r="AI22" s="47">
        <v>741</v>
      </c>
      <c r="AJ22" s="46">
        <f t="shared" si="0"/>
        <v>87.17647058823529</v>
      </c>
      <c r="AK22" s="7" t="s">
        <v>46</v>
      </c>
      <c r="AL22" s="14"/>
      <c r="AM22" s="14">
        <v>1</v>
      </c>
    </row>
    <row r="23" spans="1:39" x14ac:dyDescent="0.25">
      <c r="A23" s="3">
        <v>17</v>
      </c>
      <c r="B23" s="3">
        <v>382228</v>
      </c>
      <c r="C23" s="3">
        <v>2200200470</v>
      </c>
      <c r="D23" s="7" t="s">
        <v>170</v>
      </c>
      <c r="E23" s="44">
        <v>20</v>
      </c>
      <c r="F23" s="44">
        <v>20</v>
      </c>
      <c r="G23" s="44" t="s">
        <v>171</v>
      </c>
      <c r="H23" s="44">
        <v>17</v>
      </c>
      <c r="I23" s="44">
        <v>14</v>
      </c>
      <c r="J23" s="44">
        <v>31</v>
      </c>
      <c r="K23" s="44">
        <v>20</v>
      </c>
      <c r="L23" s="44">
        <v>20</v>
      </c>
      <c r="M23" s="44">
        <v>40</v>
      </c>
      <c r="N23" s="44">
        <v>2</v>
      </c>
      <c r="O23" s="44">
        <v>16</v>
      </c>
      <c r="P23" s="44">
        <v>18</v>
      </c>
      <c r="Q23" s="24" t="s">
        <v>166</v>
      </c>
      <c r="R23" s="44">
        <v>10</v>
      </c>
      <c r="S23" s="44">
        <v>10</v>
      </c>
      <c r="T23" s="44">
        <v>22</v>
      </c>
      <c r="U23" s="44">
        <v>12</v>
      </c>
      <c r="V23" s="44">
        <v>34</v>
      </c>
      <c r="W23" s="44">
        <v>20</v>
      </c>
      <c r="X23" s="44">
        <v>10</v>
      </c>
      <c r="Y23" s="44">
        <v>30</v>
      </c>
      <c r="Z23" s="44">
        <v>4</v>
      </c>
      <c r="AA23" s="44">
        <v>11</v>
      </c>
      <c r="AB23" s="44">
        <v>15</v>
      </c>
      <c r="AC23" s="24" t="s">
        <v>166</v>
      </c>
      <c r="AD23" s="44">
        <v>10</v>
      </c>
      <c r="AE23" s="44" t="s">
        <v>65</v>
      </c>
      <c r="AF23" s="24">
        <v>12</v>
      </c>
      <c r="AG23" s="24">
        <v>20</v>
      </c>
      <c r="AH23" s="24">
        <v>32</v>
      </c>
      <c r="AI23" s="45">
        <v>260</v>
      </c>
      <c r="AJ23" s="46">
        <f t="shared" si="0"/>
        <v>30.588235294117649</v>
      </c>
      <c r="AK23" s="7" t="s">
        <v>40</v>
      </c>
      <c r="AL23" s="14"/>
      <c r="AM23" s="14"/>
    </row>
    <row r="24" spans="1:39" x14ac:dyDescent="0.25">
      <c r="A24" s="3">
        <v>18</v>
      </c>
      <c r="B24" s="3">
        <v>382229</v>
      </c>
      <c r="C24" s="3">
        <v>2200200471</v>
      </c>
      <c r="D24" s="7" t="s">
        <v>172</v>
      </c>
      <c r="E24" s="44">
        <v>32</v>
      </c>
      <c r="F24" s="44">
        <v>23</v>
      </c>
      <c r="G24" s="44">
        <v>55</v>
      </c>
      <c r="H24" s="44">
        <v>37</v>
      </c>
      <c r="I24" s="44">
        <v>22</v>
      </c>
      <c r="J24" s="44">
        <v>59</v>
      </c>
      <c r="K24" s="44">
        <v>42</v>
      </c>
      <c r="L24" s="44">
        <v>42</v>
      </c>
      <c r="M24" s="44">
        <v>84</v>
      </c>
      <c r="N24" s="24">
        <v>43</v>
      </c>
      <c r="O24" s="44">
        <v>27</v>
      </c>
      <c r="P24" s="44">
        <v>70</v>
      </c>
      <c r="Q24" s="44">
        <v>20</v>
      </c>
      <c r="R24" s="44">
        <v>23</v>
      </c>
      <c r="S24" s="44">
        <v>43</v>
      </c>
      <c r="T24" s="44">
        <v>15</v>
      </c>
      <c r="U24" s="44">
        <v>20</v>
      </c>
      <c r="V24" s="44">
        <v>35</v>
      </c>
      <c r="W24" s="44">
        <v>20</v>
      </c>
      <c r="X24" s="44">
        <v>22</v>
      </c>
      <c r="Y24" s="44">
        <v>42</v>
      </c>
      <c r="Z24" s="44">
        <v>44</v>
      </c>
      <c r="AA24" s="44">
        <v>24</v>
      </c>
      <c r="AB24" s="44">
        <v>68</v>
      </c>
      <c r="AC24" s="44">
        <v>21</v>
      </c>
      <c r="AD24" s="44">
        <v>22</v>
      </c>
      <c r="AE24" s="44">
        <v>43</v>
      </c>
      <c r="AF24" s="44">
        <v>42</v>
      </c>
      <c r="AG24" s="44">
        <v>37</v>
      </c>
      <c r="AH24" s="44">
        <v>79</v>
      </c>
      <c r="AI24" s="45">
        <v>578</v>
      </c>
      <c r="AJ24" s="46">
        <f t="shared" si="0"/>
        <v>68</v>
      </c>
      <c r="AK24" s="7" t="s">
        <v>173</v>
      </c>
      <c r="AL24" s="14">
        <v>1</v>
      </c>
      <c r="AM24" s="14"/>
    </row>
    <row r="25" spans="1:39" x14ac:dyDescent="0.25">
      <c r="A25" s="3">
        <v>19</v>
      </c>
      <c r="B25" s="3">
        <v>382230</v>
      </c>
      <c r="C25" s="3">
        <v>2200200472</v>
      </c>
      <c r="D25" s="7" t="s">
        <v>174</v>
      </c>
      <c r="E25" s="44">
        <v>17</v>
      </c>
      <c r="F25" s="44">
        <v>15</v>
      </c>
      <c r="G25" s="44" t="s">
        <v>175</v>
      </c>
      <c r="H25" s="44">
        <v>3</v>
      </c>
      <c r="I25" s="44">
        <v>12</v>
      </c>
      <c r="J25" s="44">
        <v>15</v>
      </c>
      <c r="K25" s="44">
        <v>20</v>
      </c>
      <c r="L25" s="44">
        <v>20</v>
      </c>
      <c r="M25" s="44">
        <v>40</v>
      </c>
      <c r="N25" s="44">
        <v>0</v>
      </c>
      <c r="O25" s="44">
        <v>12</v>
      </c>
      <c r="P25" s="3" t="s">
        <v>176</v>
      </c>
      <c r="Q25" s="44">
        <v>11</v>
      </c>
      <c r="R25" s="44">
        <v>10</v>
      </c>
      <c r="S25" s="44">
        <v>21</v>
      </c>
      <c r="T25" s="44">
        <v>0</v>
      </c>
      <c r="U25" s="44">
        <v>12</v>
      </c>
      <c r="V25" s="44" t="s">
        <v>176</v>
      </c>
      <c r="W25" s="44">
        <v>20</v>
      </c>
      <c r="X25" s="44">
        <v>11</v>
      </c>
      <c r="Y25" s="44">
        <v>31</v>
      </c>
      <c r="Z25" s="44">
        <v>1</v>
      </c>
      <c r="AA25" s="44">
        <v>12</v>
      </c>
      <c r="AB25" s="44" t="s">
        <v>168</v>
      </c>
      <c r="AC25" s="44">
        <v>10</v>
      </c>
      <c r="AD25" s="44">
        <v>10</v>
      </c>
      <c r="AE25" s="44">
        <v>20</v>
      </c>
      <c r="AF25" s="24">
        <v>10</v>
      </c>
      <c r="AG25" s="24">
        <v>20</v>
      </c>
      <c r="AH25" s="24" t="s">
        <v>177</v>
      </c>
      <c r="AI25" s="45">
        <v>226</v>
      </c>
      <c r="AJ25" s="46">
        <f t="shared" si="0"/>
        <v>26.588235294117645</v>
      </c>
      <c r="AK25" s="7" t="s">
        <v>68</v>
      </c>
      <c r="AL25" s="14"/>
      <c r="AM25" s="14"/>
    </row>
    <row r="26" spans="1:39" x14ac:dyDescent="0.25">
      <c r="A26" s="3">
        <v>20</v>
      </c>
      <c r="B26" s="3">
        <v>382231</v>
      </c>
      <c r="C26" s="3">
        <v>2200200474</v>
      </c>
      <c r="D26" s="7" t="s">
        <v>178</v>
      </c>
      <c r="E26" s="44">
        <v>29</v>
      </c>
      <c r="F26" s="44">
        <v>22</v>
      </c>
      <c r="G26" s="44">
        <v>51</v>
      </c>
      <c r="H26" s="44">
        <v>19</v>
      </c>
      <c r="I26" s="44">
        <v>27</v>
      </c>
      <c r="J26" s="44">
        <v>46</v>
      </c>
      <c r="K26" s="44">
        <v>22</v>
      </c>
      <c r="L26" s="44">
        <v>30</v>
      </c>
      <c r="M26" s="44">
        <v>52</v>
      </c>
      <c r="N26" s="44">
        <v>39</v>
      </c>
      <c r="O26" s="44">
        <v>29</v>
      </c>
      <c r="P26" s="44">
        <v>68</v>
      </c>
      <c r="Q26" s="44">
        <v>20</v>
      </c>
      <c r="R26" s="44">
        <v>13</v>
      </c>
      <c r="S26" s="44">
        <v>33</v>
      </c>
      <c r="T26" s="44">
        <v>19</v>
      </c>
      <c r="U26" s="44">
        <v>17</v>
      </c>
      <c r="V26" s="44">
        <v>36</v>
      </c>
      <c r="W26" s="44">
        <v>20</v>
      </c>
      <c r="X26" s="44">
        <v>20</v>
      </c>
      <c r="Y26" s="44">
        <v>40</v>
      </c>
      <c r="Z26" s="44">
        <v>47</v>
      </c>
      <c r="AA26" s="44">
        <v>23</v>
      </c>
      <c r="AB26" s="44">
        <v>70</v>
      </c>
      <c r="AC26" s="44">
        <v>21</v>
      </c>
      <c r="AD26" s="44">
        <v>21</v>
      </c>
      <c r="AE26" s="44">
        <v>42</v>
      </c>
      <c r="AF26" s="44">
        <v>40</v>
      </c>
      <c r="AG26" s="44">
        <v>35</v>
      </c>
      <c r="AH26" s="44">
        <v>75</v>
      </c>
      <c r="AI26" s="45">
        <v>513</v>
      </c>
      <c r="AJ26" s="46">
        <f t="shared" si="0"/>
        <v>60.352941176470587</v>
      </c>
      <c r="AK26" s="7" t="s">
        <v>173</v>
      </c>
      <c r="AL26" s="14">
        <v>1</v>
      </c>
      <c r="AM26" s="14"/>
    </row>
    <row r="27" spans="1:39" x14ac:dyDescent="0.25">
      <c r="A27" s="3">
        <v>21</v>
      </c>
      <c r="B27" s="3">
        <v>382232</v>
      </c>
      <c r="C27" s="3">
        <v>2200200476</v>
      </c>
      <c r="D27" s="7" t="s">
        <v>179</v>
      </c>
      <c r="E27" s="44">
        <v>37</v>
      </c>
      <c r="F27" s="44">
        <v>27</v>
      </c>
      <c r="G27" s="44">
        <v>64</v>
      </c>
      <c r="H27" s="44">
        <v>59</v>
      </c>
      <c r="I27" s="44">
        <v>28</v>
      </c>
      <c r="J27" s="44">
        <v>87</v>
      </c>
      <c r="K27" s="44">
        <v>48</v>
      </c>
      <c r="L27" s="44">
        <v>43</v>
      </c>
      <c r="M27" s="44">
        <v>91</v>
      </c>
      <c r="N27" s="44">
        <v>63</v>
      </c>
      <c r="O27" s="44">
        <v>30</v>
      </c>
      <c r="P27" s="44">
        <v>93</v>
      </c>
      <c r="Q27" s="44">
        <v>24</v>
      </c>
      <c r="R27" s="44">
        <v>24</v>
      </c>
      <c r="S27" s="44">
        <v>48</v>
      </c>
      <c r="T27" s="44">
        <v>70</v>
      </c>
      <c r="U27" s="44">
        <v>30</v>
      </c>
      <c r="V27" s="44">
        <v>100</v>
      </c>
      <c r="W27" s="44">
        <v>24</v>
      </c>
      <c r="X27" s="44">
        <v>24</v>
      </c>
      <c r="Y27" s="44">
        <v>48</v>
      </c>
      <c r="Z27" s="44">
        <v>57</v>
      </c>
      <c r="AA27" s="44">
        <v>30</v>
      </c>
      <c r="AB27" s="44">
        <v>87</v>
      </c>
      <c r="AC27" s="44">
        <v>24</v>
      </c>
      <c r="AD27" s="44">
        <v>24</v>
      </c>
      <c r="AE27" s="44">
        <v>48</v>
      </c>
      <c r="AF27" s="44">
        <v>42</v>
      </c>
      <c r="AG27" s="44">
        <v>43</v>
      </c>
      <c r="AH27" s="44">
        <v>85</v>
      </c>
      <c r="AI27" s="45">
        <v>751</v>
      </c>
      <c r="AJ27" s="46">
        <f t="shared" si="0"/>
        <v>88.352941176470594</v>
      </c>
      <c r="AK27" s="7" t="s">
        <v>46</v>
      </c>
      <c r="AL27" s="14"/>
      <c r="AM27" s="14">
        <v>1</v>
      </c>
    </row>
    <row r="28" spans="1:39" x14ac:dyDescent="0.25">
      <c r="A28" s="3">
        <v>22</v>
      </c>
      <c r="B28" s="3">
        <v>382233</v>
      </c>
      <c r="C28" s="3">
        <v>2200200478</v>
      </c>
      <c r="D28" s="7" t="s">
        <v>180</v>
      </c>
      <c r="E28" s="3" t="s">
        <v>181</v>
      </c>
      <c r="F28" s="44">
        <v>25</v>
      </c>
      <c r="G28" s="3" t="s">
        <v>57</v>
      </c>
      <c r="H28" s="44">
        <v>33</v>
      </c>
      <c r="I28" s="44">
        <v>26</v>
      </c>
      <c r="J28" s="44">
        <v>59</v>
      </c>
      <c r="K28" s="44">
        <v>43</v>
      </c>
      <c r="L28" s="44">
        <v>42</v>
      </c>
      <c r="M28" s="44">
        <v>85</v>
      </c>
      <c r="N28" s="44">
        <v>37</v>
      </c>
      <c r="O28" s="44">
        <v>27</v>
      </c>
      <c r="P28" s="44">
        <v>64</v>
      </c>
      <c r="Q28" s="44">
        <v>22</v>
      </c>
      <c r="R28" s="44">
        <v>23</v>
      </c>
      <c r="S28" s="44">
        <v>45</v>
      </c>
      <c r="T28" s="44">
        <v>39</v>
      </c>
      <c r="U28" s="44">
        <v>27</v>
      </c>
      <c r="V28" s="44">
        <v>66</v>
      </c>
      <c r="W28" s="44">
        <v>22</v>
      </c>
      <c r="X28" s="44">
        <v>23</v>
      </c>
      <c r="Y28" s="44">
        <v>45</v>
      </c>
      <c r="Z28" s="44">
        <v>41</v>
      </c>
      <c r="AA28" s="44">
        <v>25</v>
      </c>
      <c r="AB28" s="44">
        <v>66</v>
      </c>
      <c r="AC28" s="44">
        <v>20</v>
      </c>
      <c r="AD28" s="44">
        <v>23</v>
      </c>
      <c r="AE28" s="44">
        <v>43</v>
      </c>
      <c r="AF28" s="44">
        <v>40</v>
      </c>
      <c r="AG28" s="44">
        <v>40</v>
      </c>
      <c r="AH28" s="44">
        <v>80</v>
      </c>
      <c r="AI28" s="45">
        <v>601</v>
      </c>
      <c r="AJ28" s="46">
        <f t="shared" si="0"/>
        <v>70.705882352941174</v>
      </c>
      <c r="AK28" s="7" t="s">
        <v>58</v>
      </c>
      <c r="AL28" s="14"/>
      <c r="AM28" s="14">
        <v>1</v>
      </c>
    </row>
    <row r="29" spans="1:39" x14ac:dyDescent="0.25">
      <c r="A29" s="3">
        <v>23</v>
      </c>
      <c r="B29" s="3">
        <v>382234</v>
      </c>
      <c r="C29" s="3">
        <v>2200200479</v>
      </c>
      <c r="D29" s="7" t="s">
        <v>182</v>
      </c>
      <c r="E29" s="44">
        <v>21</v>
      </c>
      <c r="F29" s="44">
        <v>23</v>
      </c>
      <c r="G29" s="44" t="s">
        <v>183</v>
      </c>
      <c r="H29" s="44">
        <v>3</v>
      </c>
      <c r="I29" s="44">
        <v>18</v>
      </c>
      <c r="J29" s="44">
        <v>21</v>
      </c>
      <c r="K29" s="44">
        <v>40</v>
      </c>
      <c r="L29" s="44">
        <v>37</v>
      </c>
      <c r="M29" s="44">
        <v>77</v>
      </c>
      <c r="N29" s="44">
        <v>8</v>
      </c>
      <c r="O29" s="44">
        <v>22</v>
      </c>
      <c r="P29" s="44">
        <v>30</v>
      </c>
      <c r="Q29" s="44">
        <v>15</v>
      </c>
      <c r="R29" s="44">
        <v>18</v>
      </c>
      <c r="S29" s="44">
        <v>33</v>
      </c>
      <c r="T29" s="44">
        <v>29</v>
      </c>
      <c r="U29" s="44">
        <v>21</v>
      </c>
      <c r="V29" s="44">
        <v>50</v>
      </c>
      <c r="W29" s="44">
        <v>20</v>
      </c>
      <c r="X29" s="44">
        <v>23</v>
      </c>
      <c r="Y29" s="44">
        <v>43</v>
      </c>
      <c r="Z29" s="44">
        <v>28</v>
      </c>
      <c r="AA29" s="44">
        <v>23</v>
      </c>
      <c r="AB29" s="44">
        <v>51</v>
      </c>
      <c r="AC29" s="44">
        <v>20</v>
      </c>
      <c r="AD29" s="44">
        <v>22</v>
      </c>
      <c r="AE29" s="44">
        <v>42</v>
      </c>
      <c r="AF29" s="44">
        <v>40</v>
      </c>
      <c r="AG29" s="44">
        <v>40</v>
      </c>
      <c r="AH29" s="44">
        <v>80</v>
      </c>
      <c r="AI29" s="45">
        <v>471</v>
      </c>
      <c r="AJ29" s="46">
        <f t="shared" si="0"/>
        <v>55.411764705882348</v>
      </c>
      <c r="AK29" s="7" t="s">
        <v>68</v>
      </c>
      <c r="AL29" s="14"/>
      <c r="AM29" s="14"/>
    </row>
    <row r="30" spans="1:39" x14ac:dyDescent="0.25">
      <c r="A30" s="3">
        <v>24</v>
      </c>
      <c r="B30" s="3">
        <v>382235</v>
      </c>
      <c r="C30" s="3">
        <v>2200200481</v>
      </c>
      <c r="D30" s="7" t="s">
        <v>184</v>
      </c>
      <c r="E30" s="44" t="s">
        <v>185</v>
      </c>
      <c r="F30" s="44">
        <v>27</v>
      </c>
      <c r="G30" s="44" t="s">
        <v>186</v>
      </c>
      <c r="H30" s="44">
        <v>37</v>
      </c>
      <c r="I30" s="44">
        <v>21</v>
      </c>
      <c r="J30" s="44">
        <v>58</v>
      </c>
      <c r="K30" s="44">
        <v>25</v>
      </c>
      <c r="L30" s="44">
        <v>30</v>
      </c>
      <c r="M30" s="44">
        <v>55</v>
      </c>
      <c r="N30" s="44">
        <v>33</v>
      </c>
      <c r="O30" s="44">
        <v>23</v>
      </c>
      <c r="P30" s="44">
        <v>56</v>
      </c>
      <c r="Q30" s="44">
        <v>15</v>
      </c>
      <c r="R30" s="44">
        <v>13</v>
      </c>
      <c r="S30" s="44">
        <v>28</v>
      </c>
      <c r="T30" s="44">
        <v>38</v>
      </c>
      <c r="U30" s="44">
        <v>20</v>
      </c>
      <c r="V30" s="44">
        <v>58</v>
      </c>
      <c r="W30" s="44">
        <v>20</v>
      </c>
      <c r="X30" s="44">
        <v>22</v>
      </c>
      <c r="Y30" s="44">
        <v>42</v>
      </c>
      <c r="Z30" s="44">
        <v>37</v>
      </c>
      <c r="AA30" s="44">
        <v>21</v>
      </c>
      <c r="AB30" s="44">
        <v>58</v>
      </c>
      <c r="AC30" s="44">
        <v>22</v>
      </c>
      <c r="AD30" s="44">
        <v>13</v>
      </c>
      <c r="AE30" s="44">
        <v>35</v>
      </c>
      <c r="AF30" s="44">
        <v>36</v>
      </c>
      <c r="AG30" s="44">
        <v>35</v>
      </c>
      <c r="AH30" s="44">
        <v>71</v>
      </c>
      <c r="AI30" s="45">
        <v>513</v>
      </c>
      <c r="AJ30" s="46">
        <f t="shared" si="0"/>
        <v>60.352941176470587</v>
      </c>
      <c r="AK30" s="7" t="s">
        <v>58</v>
      </c>
      <c r="AL30" s="14"/>
      <c r="AM30" s="14">
        <v>1</v>
      </c>
    </row>
    <row r="31" spans="1:39" x14ac:dyDescent="0.25">
      <c r="A31" s="3">
        <v>25</v>
      </c>
      <c r="B31" s="3">
        <v>382236</v>
      </c>
      <c r="C31" s="3">
        <v>2200200482</v>
      </c>
      <c r="D31" s="7" t="s">
        <v>187</v>
      </c>
      <c r="E31" s="44">
        <v>18</v>
      </c>
      <c r="F31" s="44">
        <v>17</v>
      </c>
      <c r="G31" s="44" t="s">
        <v>188</v>
      </c>
      <c r="H31" s="44">
        <v>10</v>
      </c>
      <c r="I31" s="44">
        <v>17</v>
      </c>
      <c r="J31" s="44">
        <v>27</v>
      </c>
      <c r="K31" s="44">
        <v>22</v>
      </c>
      <c r="L31" s="44">
        <v>25</v>
      </c>
      <c r="M31" s="44">
        <v>47</v>
      </c>
      <c r="N31" s="44">
        <v>11</v>
      </c>
      <c r="O31" s="44">
        <v>18</v>
      </c>
      <c r="P31" s="44" t="s">
        <v>189</v>
      </c>
      <c r="Q31" s="44">
        <v>15</v>
      </c>
      <c r="R31" s="44">
        <v>13</v>
      </c>
      <c r="S31" s="44">
        <v>28</v>
      </c>
      <c r="T31" s="44">
        <v>29</v>
      </c>
      <c r="U31" s="44">
        <v>12</v>
      </c>
      <c r="V31" s="44">
        <v>41</v>
      </c>
      <c r="W31" s="44">
        <v>20</v>
      </c>
      <c r="X31" s="44">
        <v>14</v>
      </c>
      <c r="Y31" s="44">
        <v>34</v>
      </c>
      <c r="Z31" s="44">
        <v>39</v>
      </c>
      <c r="AA31" s="44">
        <v>12</v>
      </c>
      <c r="AB31" s="44">
        <v>51</v>
      </c>
      <c r="AC31" s="44">
        <v>12</v>
      </c>
      <c r="AD31" s="44">
        <v>12</v>
      </c>
      <c r="AE31" s="44">
        <v>24</v>
      </c>
      <c r="AF31" s="44">
        <v>36</v>
      </c>
      <c r="AG31" s="44">
        <v>25</v>
      </c>
      <c r="AH31" s="44">
        <v>61</v>
      </c>
      <c r="AI31" s="45">
        <v>377</v>
      </c>
      <c r="AJ31" s="46">
        <f t="shared" si="0"/>
        <v>44.352941176470587</v>
      </c>
      <c r="AK31" s="7" t="s">
        <v>68</v>
      </c>
      <c r="AL31" s="14"/>
      <c r="AM31" s="14"/>
    </row>
    <row r="32" spans="1:39" x14ac:dyDescent="0.25">
      <c r="A32" s="3">
        <v>26</v>
      </c>
      <c r="B32" s="3">
        <v>382237</v>
      </c>
      <c r="C32" s="3">
        <v>2200200483</v>
      </c>
      <c r="D32" s="7" t="s">
        <v>190</v>
      </c>
      <c r="E32" s="44">
        <v>49</v>
      </c>
      <c r="F32" s="44">
        <v>29</v>
      </c>
      <c r="G32" s="44">
        <v>78</v>
      </c>
      <c r="H32" s="44">
        <v>56</v>
      </c>
      <c r="I32" s="44">
        <v>28</v>
      </c>
      <c r="J32" s="44">
        <v>84</v>
      </c>
      <c r="K32" s="44">
        <v>48</v>
      </c>
      <c r="L32" s="44">
        <v>40</v>
      </c>
      <c r="M32" s="44">
        <v>88</v>
      </c>
      <c r="N32" s="44">
        <v>54</v>
      </c>
      <c r="O32" s="44">
        <v>27</v>
      </c>
      <c r="P32" s="44">
        <v>81</v>
      </c>
      <c r="Q32" s="44">
        <v>23</v>
      </c>
      <c r="R32" s="44">
        <v>24</v>
      </c>
      <c r="S32" s="44">
        <v>47</v>
      </c>
      <c r="T32" s="44">
        <v>52</v>
      </c>
      <c r="U32" s="44">
        <v>28</v>
      </c>
      <c r="V32" s="44">
        <v>80</v>
      </c>
      <c r="W32" s="44">
        <v>23</v>
      </c>
      <c r="X32" s="44">
        <v>24</v>
      </c>
      <c r="Y32" s="44">
        <v>47</v>
      </c>
      <c r="Z32" s="44">
        <v>62</v>
      </c>
      <c r="AA32" s="44">
        <v>30</v>
      </c>
      <c r="AB32" s="44">
        <v>92</v>
      </c>
      <c r="AC32" s="44">
        <v>23</v>
      </c>
      <c r="AD32" s="44">
        <v>24</v>
      </c>
      <c r="AE32" s="44">
        <v>47</v>
      </c>
      <c r="AF32" s="44">
        <v>46</v>
      </c>
      <c r="AG32" s="44">
        <v>41</v>
      </c>
      <c r="AH32" s="44">
        <v>87</v>
      </c>
      <c r="AI32" s="45">
        <v>731</v>
      </c>
      <c r="AJ32" s="46">
        <f t="shared" si="0"/>
        <v>86</v>
      </c>
      <c r="AK32" s="7" t="s">
        <v>46</v>
      </c>
      <c r="AL32" s="14"/>
      <c r="AM32" s="14">
        <v>1</v>
      </c>
    </row>
    <row r="33" spans="1:41" x14ac:dyDescent="0.25">
      <c r="A33" s="3">
        <v>27</v>
      </c>
      <c r="B33" s="3">
        <v>382238</v>
      </c>
      <c r="C33" s="3">
        <v>2200200485</v>
      </c>
      <c r="D33" s="7" t="s">
        <v>191</v>
      </c>
      <c r="E33" s="44">
        <v>34</v>
      </c>
      <c r="F33" s="44">
        <v>11</v>
      </c>
      <c r="G33" s="44">
        <v>45</v>
      </c>
      <c r="H33" s="44">
        <v>46</v>
      </c>
      <c r="I33" s="44">
        <v>28</v>
      </c>
      <c r="J33" s="44">
        <v>74</v>
      </c>
      <c r="K33" s="44">
        <v>46</v>
      </c>
      <c r="L33" s="44">
        <v>33</v>
      </c>
      <c r="M33" s="44">
        <v>79</v>
      </c>
      <c r="N33" s="24">
        <v>43</v>
      </c>
      <c r="O33" s="24">
        <v>29</v>
      </c>
      <c r="P33" s="24">
        <v>72</v>
      </c>
      <c r="Q33" s="44">
        <v>22</v>
      </c>
      <c r="R33" s="44">
        <v>25</v>
      </c>
      <c r="S33" s="44">
        <v>47</v>
      </c>
      <c r="T33" s="44">
        <v>47</v>
      </c>
      <c r="U33" s="44">
        <v>19</v>
      </c>
      <c r="V33" s="44">
        <v>66</v>
      </c>
      <c r="W33" s="44">
        <v>21</v>
      </c>
      <c r="X33" s="44">
        <v>23</v>
      </c>
      <c r="Y33" s="44">
        <v>44</v>
      </c>
      <c r="Z33" s="24">
        <v>43</v>
      </c>
      <c r="AA33" s="24">
        <v>27</v>
      </c>
      <c r="AB33" s="24">
        <v>70</v>
      </c>
      <c r="AC33" s="44">
        <v>20</v>
      </c>
      <c r="AD33" s="44">
        <v>24</v>
      </c>
      <c r="AE33" s="44">
        <v>44</v>
      </c>
      <c r="AF33" s="44">
        <v>36</v>
      </c>
      <c r="AG33" s="44">
        <v>38</v>
      </c>
      <c r="AH33" s="44">
        <v>74</v>
      </c>
      <c r="AI33" s="47">
        <v>615</v>
      </c>
      <c r="AJ33" s="46">
        <f t="shared" si="0"/>
        <v>72.35294117647058</v>
      </c>
      <c r="AK33" s="7" t="s">
        <v>44</v>
      </c>
      <c r="AL33" s="14"/>
      <c r="AM33" s="14">
        <v>1</v>
      </c>
    </row>
    <row r="34" spans="1:41" x14ac:dyDescent="0.25">
      <c r="A34" s="3">
        <v>28</v>
      </c>
      <c r="B34" s="3">
        <v>382239</v>
      </c>
      <c r="C34" s="3">
        <v>2200200487</v>
      </c>
      <c r="D34" s="7" t="s">
        <v>192</v>
      </c>
      <c r="E34" s="44">
        <v>28</v>
      </c>
      <c r="F34" s="44">
        <v>24</v>
      </c>
      <c r="G34" s="44">
        <v>52</v>
      </c>
      <c r="H34" s="44">
        <v>0</v>
      </c>
      <c r="I34" s="44">
        <v>15</v>
      </c>
      <c r="J34" s="44">
        <v>15</v>
      </c>
      <c r="K34" s="44">
        <v>30</v>
      </c>
      <c r="L34" s="44">
        <v>25</v>
      </c>
      <c r="M34" s="44">
        <v>55</v>
      </c>
      <c r="N34" s="44">
        <v>28</v>
      </c>
      <c r="O34" s="44">
        <v>15</v>
      </c>
      <c r="P34" s="44">
        <v>43</v>
      </c>
      <c r="Q34" s="44">
        <v>15</v>
      </c>
      <c r="R34" s="44">
        <v>13</v>
      </c>
      <c r="S34" s="44">
        <v>28</v>
      </c>
      <c r="T34" s="44">
        <v>18</v>
      </c>
      <c r="U34" s="44">
        <v>12</v>
      </c>
      <c r="V34" s="3" t="s">
        <v>177</v>
      </c>
      <c r="W34" s="44">
        <v>20</v>
      </c>
      <c r="X34" s="44">
        <v>20</v>
      </c>
      <c r="Y34" s="44">
        <v>40</v>
      </c>
      <c r="Z34" s="44">
        <v>28</v>
      </c>
      <c r="AA34" s="44">
        <v>13</v>
      </c>
      <c r="AB34" s="44">
        <v>41</v>
      </c>
      <c r="AC34" s="44">
        <v>22</v>
      </c>
      <c r="AD34" s="44">
        <v>14</v>
      </c>
      <c r="AE34" s="44">
        <v>36</v>
      </c>
      <c r="AF34" s="44">
        <v>42</v>
      </c>
      <c r="AG34" s="44">
        <v>37</v>
      </c>
      <c r="AH34" s="44">
        <v>79</v>
      </c>
      <c r="AI34" s="45">
        <v>419</v>
      </c>
      <c r="AJ34" s="46">
        <f t="shared" si="0"/>
        <v>49.294117647058819</v>
      </c>
      <c r="AK34" s="7" t="s">
        <v>151</v>
      </c>
      <c r="AL34" s="14">
        <v>1</v>
      </c>
      <c r="AM34" s="14"/>
    </row>
    <row r="35" spans="1:41" x14ac:dyDescent="0.25">
      <c r="A35" s="3">
        <v>29</v>
      </c>
      <c r="B35" s="3">
        <v>382240</v>
      </c>
      <c r="C35" s="3">
        <v>2200200489</v>
      </c>
      <c r="D35" s="7" t="s">
        <v>193</v>
      </c>
      <c r="E35" s="44">
        <v>29</v>
      </c>
      <c r="F35" s="44">
        <v>11</v>
      </c>
      <c r="G35" s="44">
        <v>40</v>
      </c>
      <c r="H35" s="44">
        <v>0</v>
      </c>
      <c r="I35" s="44">
        <v>11</v>
      </c>
      <c r="J35" s="44">
        <v>11</v>
      </c>
      <c r="K35" s="44">
        <v>21</v>
      </c>
      <c r="L35" s="44">
        <v>20</v>
      </c>
      <c r="M35" s="44">
        <v>41</v>
      </c>
      <c r="N35" s="44">
        <v>1</v>
      </c>
      <c r="O35" s="44">
        <v>11</v>
      </c>
      <c r="P35" s="44">
        <v>12</v>
      </c>
      <c r="Q35" s="44">
        <v>20</v>
      </c>
      <c r="R35" s="44">
        <v>13</v>
      </c>
      <c r="S35" s="44">
        <v>33</v>
      </c>
      <c r="T35" s="44">
        <v>0</v>
      </c>
      <c r="U35" s="44">
        <v>12</v>
      </c>
      <c r="V35" s="44">
        <v>12</v>
      </c>
      <c r="W35" s="44">
        <v>20</v>
      </c>
      <c r="X35" s="44">
        <v>17</v>
      </c>
      <c r="Y35" s="44">
        <v>37</v>
      </c>
      <c r="Z35" s="44">
        <v>2</v>
      </c>
      <c r="AA35" s="44">
        <v>11</v>
      </c>
      <c r="AB35" s="3" t="s">
        <v>168</v>
      </c>
      <c r="AC35" s="44">
        <v>20</v>
      </c>
      <c r="AD35" s="44">
        <v>11</v>
      </c>
      <c r="AE35" s="44">
        <v>31</v>
      </c>
      <c r="AF35" s="44">
        <v>40</v>
      </c>
      <c r="AG35" s="44">
        <v>24</v>
      </c>
      <c r="AH35" s="44">
        <v>64</v>
      </c>
      <c r="AI35" s="45">
        <v>294</v>
      </c>
      <c r="AJ35" s="46">
        <f t="shared" si="0"/>
        <v>34.588235294117645</v>
      </c>
      <c r="AK35" s="7" t="s">
        <v>68</v>
      </c>
      <c r="AL35" s="14"/>
      <c r="AM35" s="14"/>
    </row>
    <row r="36" spans="1:41" x14ac:dyDescent="0.25">
      <c r="A36" s="3">
        <v>30</v>
      </c>
      <c r="B36" s="3">
        <v>382241</v>
      </c>
      <c r="C36" s="3">
        <v>2200200491</v>
      </c>
      <c r="D36" s="7" t="s">
        <v>194</v>
      </c>
      <c r="E36" s="44">
        <v>28</v>
      </c>
      <c r="F36" s="44">
        <v>21</v>
      </c>
      <c r="G36" s="44">
        <v>49</v>
      </c>
      <c r="H36" s="44">
        <v>43</v>
      </c>
      <c r="I36" s="44">
        <v>25</v>
      </c>
      <c r="J36" s="44">
        <v>68</v>
      </c>
      <c r="K36" s="44">
        <v>30</v>
      </c>
      <c r="L36" s="44">
        <v>24</v>
      </c>
      <c r="M36" s="44">
        <v>54</v>
      </c>
      <c r="N36" s="44">
        <v>12</v>
      </c>
      <c r="O36" s="44">
        <v>23</v>
      </c>
      <c r="P36" s="44">
        <v>35</v>
      </c>
      <c r="Q36" s="44">
        <v>15</v>
      </c>
      <c r="R36" s="44">
        <v>13</v>
      </c>
      <c r="S36" s="44">
        <v>28</v>
      </c>
      <c r="T36" s="44">
        <v>17</v>
      </c>
      <c r="U36" s="44">
        <v>16</v>
      </c>
      <c r="V36" s="44">
        <v>33</v>
      </c>
      <c r="W36" s="44">
        <v>20</v>
      </c>
      <c r="X36" s="44">
        <v>20</v>
      </c>
      <c r="Y36" s="44">
        <v>40</v>
      </c>
      <c r="Z36" s="44">
        <v>45</v>
      </c>
      <c r="AA36" s="44">
        <v>20</v>
      </c>
      <c r="AB36" s="44">
        <v>65</v>
      </c>
      <c r="AC36" s="44">
        <v>17</v>
      </c>
      <c r="AD36" s="44">
        <v>10</v>
      </c>
      <c r="AE36" s="44">
        <v>27</v>
      </c>
      <c r="AF36" s="44">
        <v>40</v>
      </c>
      <c r="AG36" s="44">
        <v>23</v>
      </c>
      <c r="AH36" s="44">
        <v>63</v>
      </c>
      <c r="AI36" s="45">
        <v>462</v>
      </c>
      <c r="AJ36" s="46">
        <f t="shared" si="0"/>
        <v>54.352941176470594</v>
      </c>
      <c r="AK36" s="7" t="s">
        <v>151</v>
      </c>
      <c r="AL36" s="14">
        <v>1</v>
      </c>
      <c r="AM36" s="14"/>
    </row>
    <row r="37" spans="1:41" x14ac:dyDescent="0.25">
      <c r="A37" s="3">
        <v>31</v>
      </c>
      <c r="B37" s="3">
        <v>382242</v>
      </c>
      <c r="C37" s="3">
        <v>2200200492</v>
      </c>
      <c r="D37" s="7" t="s">
        <v>195</v>
      </c>
      <c r="E37" s="44">
        <v>36</v>
      </c>
      <c r="F37" s="44">
        <v>19</v>
      </c>
      <c r="G37" s="44">
        <v>55</v>
      </c>
      <c r="H37" s="44">
        <v>58</v>
      </c>
      <c r="I37" s="44">
        <v>28</v>
      </c>
      <c r="J37" s="44">
        <v>86</v>
      </c>
      <c r="K37" s="44">
        <v>42</v>
      </c>
      <c r="L37" s="44">
        <v>39</v>
      </c>
      <c r="M37" s="44">
        <v>81</v>
      </c>
      <c r="N37" s="44">
        <v>46</v>
      </c>
      <c r="O37" s="44">
        <v>26</v>
      </c>
      <c r="P37" s="44">
        <v>72</v>
      </c>
      <c r="Q37" s="44">
        <v>15</v>
      </c>
      <c r="R37" s="44">
        <v>16</v>
      </c>
      <c r="S37" s="44">
        <v>31</v>
      </c>
      <c r="T37" s="44">
        <v>66</v>
      </c>
      <c r="U37" s="44">
        <v>27</v>
      </c>
      <c r="V37" s="44">
        <v>93</v>
      </c>
      <c r="W37" s="44">
        <v>22</v>
      </c>
      <c r="X37" s="44">
        <v>21</v>
      </c>
      <c r="Y37" s="44">
        <v>43</v>
      </c>
      <c r="Z37" s="44">
        <v>58</v>
      </c>
      <c r="AA37" s="44">
        <v>28</v>
      </c>
      <c r="AB37" s="44">
        <v>86</v>
      </c>
      <c r="AC37" s="44">
        <v>18</v>
      </c>
      <c r="AD37" s="44">
        <v>22</v>
      </c>
      <c r="AE37" s="44">
        <v>40</v>
      </c>
      <c r="AF37" s="44">
        <v>40</v>
      </c>
      <c r="AG37" s="44">
        <v>37</v>
      </c>
      <c r="AH37" s="44">
        <v>77</v>
      </c>
      <c r="AI37" s="45">
        <v>664</v>
      </c>
      <c r="AJ37" s="46">
        <f t="shared" si="0"/>
        <v>78.117647058823522</v>
      </c>
      <c r="AK37" s="7" t="s">
        <v>46</v>
      </c>
      <c r="AL37" s="14"/>
      <c r="AM37" s="14">
        <v>1</v>
      </c>
    </row>
    <row r="38" spans="1:41" x14ac:dyDescent="0.25">
      <c r="A38" s="3">
        <v>32</v>
      </c>
      <c r="B38" s="3">
        <v>382243</v>
      </c>
      <c r="C38" s="3">
        <v>2200200493</v>
      </c>
      <c r="D38" s="7" t="s">
        <v>196</v>
      </c>
      <c r="E38" s="44">
        <v>23</v>
      </c>
      <c r="F38" s="44">
        <v>18</v>
      </c>
      <c r="G38" s="3" t="s">
        <v>197</v>
      </c>
      <c r="H38" s="44">
        <v>12</v>
      </c>
      <c r="I38" s="44">
        <v>18</v>
      </c>
      <c r="J38" s="44">
        <v>30</v>
      </c>
      <c r="K38" s="44">
        <v>26</v>
      </c>
      <c r="L38" s="44">
        <v>20</v>
      </c>
      <c r="M38" s="44">
        <v>46</v>
      </c>
      <c r="N38" s="44">
        <v>17</v>
      </c>
      <c r="O38" s="44">
        <v>22</v>
      </c>
      <c r="P38" s="44">
        <v>39</v>
      </c>
      <c r="Q38" s="44">
        <v>15</v>
      </c>
      <c r="R38" s="44">
        <v>13</v>
      </c>
      <c r="S38" s="44">
        <v>28</v>
      </c>
      <c r="T38" s="44">
        <v>13</v>
      </c>
      <c r="U38" s="44">
        <v>15</v>
      </c>
      <c r="V38" s="44">
        <v>28</v>
      </c>
      <c r="W38" s="44">
        <v>20</v>
      </c>
      <c r="X38" s="44">
        <v>20</v>
      </c>
      <c r="Y38" s="44">
        <v>40</v>
      </c>
      <c r="Z38" s="44">
        <v>41</v>
      </c>
      <c r="AA38" s="44">
        <v>19</v>
      </c>
      <c r="AB38" s="44">
        <v>60</v>
      </c>
      <c r="AC38" s="44">
        <v>18</v>
      </c>
      <c r="AD38" s="44">
        <v>13</v>
      </c>
      <c r="AE38" s="44">
        <v>31</v>
      </c>
      <c r="AF38" s="44">
        <v>30</v>
      </c>
      <c r="AG38" s="44">
        <v>32</v>
      </c>
      <c r="AH38" s="44">
        <v>62</v>
      </c>
      <c r="AI38" s="45">
        <v>405</v>
      </c>
      <c r="AJ38" s="46">
        <f t="shared" si="0"/>
        <v>47.647058823529406</v>
      </c>
      <c r="AK38" s="7" t="s">
        <v>68</v>
      </c>
      <c r="AL38" s="14"/>
      <c r="AM38" s="14"/>
    </row>
    <row r="39" spans="1:41" x14ac:dyDescent="0.25">
      <c r="A39" s="3">
        <v>33</v>
      </c>
      <c r="B39" s="3">
        <v>382244</v>
      </c>
      <c r="C39" s="3">
        <v>2200200494</v>
      </c>
      <c r="D39" s="7" t="s">
        <v>198</v>
      </c>
      <c r="E39" s="44">
        <v>30</v>
      </c>
      <c r="F39" s="44">
        <v>23</v>
      </c>
      <c r="G39" s="44">
        <v>53</v>
      </c>
      <c r="H39" s="24">
        <v>29</v>
      </c>
      <c r="I39" s="44">
        <v>21</v>
      </c>
      <c r="J39" s="44">
        <v>50</v>
      </c>
      <c r="K39" s="44">
        <v>30</v>
      </c>
      <c r="L39" s="44">
        <v>25</v>
      </c>
      <c r="M39" s="44">
        <v>55</v>
      </c>
      <c r="N39" s="44">
        <v>32</v>
      </c>
      <c r="O39" s="44">
        <v>21</v>
      </c>
      <c r="P39" s="44">
        <v>53</v>
      </c>
      <c r="Q39" s="44">
        <v>18</v>
      </c>
      <c r="R39" s="44">
        <v>13</v>
      </c>
      <c r="S39" s="44">
        <v>31</v>
      </c>
      <c r="T39" s="3" t="s">
        <v>158</v>
      </c>
      <c r="U39" s="44">
        <v>15</v>
      </c>
      <c r="V39" s="3" t="s">
        <v>199</v>
      </c>
      <c r="W39" s="44">
        <v>20</v>
      </c>
      <c r="X39" s="44">
        <v>20</v>
      </c>
      <c r="Y39" s="44">
        <v>40</v>
      </c>
      <c r="Z39" s="44">
        <v>40</v>
      </c>
      <c r="AA39" s="44">
        <v>22</v>
      </c>
      <c r="AB39" s="44">
        <v>62</v>
      </c>
      <c r="AC39" s="44">
        <v>12</v>
      </c>
      <c r="AD39" s="44">
        <v>11</v>
      </c>
      <c r="AE39" s="44">
        <v>23</v>
      </c>
      <c r="AF39" s="24">
        <v>36</v>
      </c>
      <c r="AG39" s="44">
        <v>29</v>
      </c>
      <c r="AH39" s="24">
        <v>65</v>
      </c>
      <c r="AI39" s="45">
        <v>465</v>
      </c>
      <c r="AJ39" s="46">
        <f t="shared" si="0"/>
        <v>54.705882352941181</v>
      </c>
      <c r="AK39" s="7" t="s">
        <v>200</v>
      </c>
      <c r="AL39" s="14"/>
      <c r="AM39" s="14">
        <v>1</v>
      </c>
      <c r="AO39" s="1">
        <v>1</v>
      </c>
    </row>
    <row r="40" spans="1:41" x14ac:dyDescent="0.25">
      <c r="A40" s="3">
        <v>34</v>
      </c>
      <c r="B40" s="3">
        <v>382245</v>
      </c>
      <c r="C40" s="3">
        <v>2200200495</v>
      </c>
      <c r="D40" s="7" t="s">
        <v>201</v>
      </c>
      <c r="E40" s="44">
        <v>38</v>
      </c>
      <c r="F40" s="44">
        <v>24</v>
      </c>
      <c r="G40" s="44">
        <v>62</v>
      </c>
      <c r="H40" s="3" t="s">
        <v>181</v>
      </c>
      <c r="I40" s="44">
        <v>19</v>
      </c>
      <c r="J40" s="3" t="s">
        <v>163</v>
      </c>
      <c r="K40" s="44">
        <v>26</v>
      </c>
      <c r="L40" s="44">
        <v>35</v>
      </c>
      <c r="M40" s="44">
        <v>61</v>
      </c>
      <c r="N40" s="44">
        <v>32</v>
      </c>
      <c r="O40" s="44">
        <v>18</v>
      </c>
      <c r="P40" s="44">
        <v>50</v>
      </c>
      <c r="Q40" s="44">
        <v>15</v>
      </c>
      <c r="R40" s="44">
        <v>17</v>
      </c>
      <c r="S40" s="44">
        <v>32</v>
      </c>
      <c r="T40" s="44">
        <v>28</v>
      </c>
      <c r="U40" s="44">
        <v>12</v>
      </c>
      <c r="V40" s="44">
        <v>40</v>
      </c>
      <c r="W40" s="44">
        <v>21</v>
      </c>
      <c r="X40" s="44">
        <v>23</v>
      </c>
      <c r="Y40" s="44">
        <v>44</v>
      </c>
      <c r="Z40" s="44">
        <v>51</v>
      </c>
      <c r="AA40" s="44">
        <v>18</v>
      </c>
      <c r="AB40" s="44">
        <v>69</v>
      </c>
      <c r="AC40" s="44">
        <v>19</v>
      </c>
      <c r="AD40" s="44">
        <v>21</v>
      </c>
      <c r="AE40" s="44">
        <v>40</v>
      </c>
      <c r="AF40" s="44">
        <v>40</v>
      </c>
      <c r="AG40" s="44">
        <v>40</v>
      </c>
      <c r="AH40" s="44">
        <v>80</v>
      </c>
      <c r="AI40" s="45">
        <v>520</v>
      </c>
      <c r="AJ40" s="46">
        <f t="shared" si="0"/>
        <v>61.176470588235297</v>
      </c>
      <c r="AK40" s="7" t="s">
        <v>58</v>
      </c>
      <c r="AL40" s="14"/>
      <c r="AM40" s="14">
        <v>1</v>
      </c>
    </row>
    <row r="41" spans="1:41" x14ac:dyDescent="0.25">
      <c r="A41" s="3">
        <v>35</v>
      </c>
      <c r="B41" s="3">
        <v>382246</v>
      </c>
      <c r="C41" s="3">
        <v>2200200497</v>
      </c>
      <c r="D41" s="7" t="s">
        <v>202</v>
      </c>
      <c r="E41" s="44">
        <v>31</v>
      </c>
      <c r="F41" s="44">
        <v>24</v>
      </c>
      <c r="G41" s="44">
        <v>55</v>
      </c>
      <c r="H41" s="44">
        <v>0</v>
      </c>
      <c r="I41" s="44">
        <v>19</v>
      </c>
      <c r="J41" s="44">
        <v>19</v>
      </c>
      <c r="K41" s="44">
        <v>26</v>
      </c>
      <c r="L41" s="44">
        <v>30</v>
      </c>
      <c r="M41" s="44">
        <v>56</v>
      </c>
      <c r="N41" s="44">
        <v>28</v>
      </c>
      <c r="O41" s="44">
        <v>20</v>
      </c>
      <c r="P41" s="44">
        <v>48</v>
      </c>
      <c r="Q41" s="44">
        <v>15</v>
      </c>
      <c r="R41" s="44">
        <v>13</v>
      </c>
      <c r="S41" s="44">
        <v>28</v>
      </c>
      <c r="T41" s="44">
        <v>0</v>
      </c>
      <c r="U41" s="44">
        <v>16</v>
      </c>
      <c r="V41" s="44">
        <v>16</v>
      </c>
      <c r="W41" s="44">
        <v>21</v>
      </c>
      <c r="X41" s="44">
        <v>20</v>
      </c>
      <c r="Y41" s="44">
        <v>41</v>
      </c>
      <c r="Z41" s="44">
        <v>45</v>
      </c>
      <c r="AA41" s="44">
        <v>23</v>
      </c>
      <c r="AB41" s="44">
        <v>68</v>
      </c>
      <c r="AC41" s="44">
        <v>18</v>
      </c>
      <c r="AD41" s="44">
        <v>20</v>
      </c>
      <c r="AE41" s="44">
        <v>38</v>
      </c>
      <c r="AF41" s="44">
        <v>44</v>
      </c>
      <c r="AG41" s="44">
        <v>39</v>
      </c>
      <c r="AH41" s="44">
        <v>83</v>
      </c>
      <c r="AI41" s="45">
        <v>452</v>
      </c>
      <c r="AJ41" s="46">
        <f t="shared" si="0"/>
        <v>53.17647058823529</v>
      </c>
      <c r="AK41" s="7" t="s">
        <v>173</v>
      </c>
      <c r="AL41" s="14">
        <v>1</v>
      </c>
      <c r="AM41" s="14"/>
    </row>
    <row r="42" spans="1:41" x14ac:dyDescent="0.25">
      <c r="A42" s="3">
        <v>36</v>
      </c>
      <c r="B42" s="3">
        <v>382247</v>
      </c>
      <c r="C42" s="3">
        <v>2200200498</v>
      </c>
      <c r="D42" s="7" t="s">
        <v>203</v>
      </c>
      <c r="E42" s="44">
        <v>29</v>
      </c>
      <c r="F42" s="44">
        <v>22</v>
      </c>
      <c r="G42" s="44">
        <v>51</v>
      </c>
      <c r="H42" s="44">
        <v>28</v>
      </c>
      <c r="I42" s="44">
        <v>23</v>
      </c>
      <c r="J42" s="44">
        <v>51</v>
      </c>
      <c r="K42" s="44">
        <v>45</v>
      </c>
      <c r="L42" s="44">
        <v>43</v>
      </c>
      <c r="M42" s="44">
        <v>88</v>
      </c>
      <c r="N42" s="44">
        <v>33</v>
      </c>
      <c r="O42" s="44">
        <v>26</v>
      </c>
      <c r="P42" s="44">
        <v>59</v>
      </c>
      <c r="Q42" s="44">
        <v>15</v>
      </c>
      <c r="R42" s="44">
        <v>20</v>
      </c>
      <c r="S42" s="44">
        <v>35</v>
      </c>
      <c r="T42" s="44">
        <v>32</v>
      </c>
      <c r="U42" s="44">
        <v>18</v>
      </c>
      <c r="V42" s="44">
        <v>50</v>
      </c>
      <c r="W42" s="44">
        <v>23</v>
      </c>
      <c r="X42" s="44">
        <v>22</v>
      </c>
      <c r="Y42" s="44">
        <v>45</v>
      </c>
      <c r="Z42" s="44">
        <v>43</v>
      </c>
      <c r="AA42" s="44">
        <v>22</v>
      </c>
      <c r="AB42" s="44">
        <v>65</v>
      </c>
      <c r="AC42" s="44">
        <v>20</v>
      </c>
      <c r="AD42" s="44">
        <v>24</v>
      </c>
      <c r="AE42" s="44">
        <v>44</v>
      </c>
      <c r="AF42" s="44">
        <v>40</v>
      </c>
      <c r="AG42" s="44">
        <v>40</v>
      </c>
      <c r="AH42" s="44">
        <v>80</v>
      </c>
      <c r="AI42" s="45">
        <v>568</v>
      </c>
      <c r="AJ42" s="46">
        <f t="shared" si="0"/>
        <v>66.82352941176471</v>
      </c>
      <c r="AK42" s="7" t="s">
        <v>204</v>
      </c>
      <c r="AL42" s="14"/>
      <c r="AM42" s="14">
        <v>1</v>
      </c>
    </row>
    <row r="43" spans="1:41" x14ac:dyDescent="0.25">
      <c r="A43" s="3">
        <v>37</v>
      </c>
      <c r="B43" s="3">
        <v>382248</v>
      </c>
      <c r="C43" s="3">
        <v>2200200499</v>
      </c>
      <c r="D43" s="7" t="s">
        <v>205</v>
      </c>
      <c r="E43" s="24">
        <v>42</v>
      </c>
      <c r="F43" s="44">
        <v>26</v>
      </c>
      <c r="G43" s="44">
        <v>68</v>
      </c>
      <c r="H43" s="24">
        <v>29</v>
      </c>
      <c r="I43" s="44">
        <v>18</v>
      </c>
      <c r="J43" s="44">
        <v>47</v>
      </c>
      <c r="K43" s="44">
        <v>27</v>
      </c>
      <c r="L43" s="44">
        <v>30</v>
      </c>
      <c r="M43" s="44">
        <v>57</v>
      </c>
      <c r="N43" s="44">
        <v>40</v>
      </c>
      <c r="O43" s="44">
        <v>22</v>
      </c>
      <c r="P43" s="44">
        <v>62</v>
      </c>
      <c r="Q43" s="44">
        <v>15</v>
      </c>
      <c r="R43" s="44">
        <v>13</v>
      </c>
      <c r="S43" s="44">
        <v>28</v>
      </c>
      <c r="T43" s="44">
        <v>29</v>
      </c>
      <c r="U43" s="44">
        <v>13</v>
      </c>
      <c r="V43" s="44">
        <v>42</v>
      </c>
      <c r="W43" s="44">
        <v>20</v>
      </c>
      <c r="X43" s="44">
        <v>22</v>
      </c>
      <c r="Y43" s="44">
        <v>42</v>
      </c>
      <c r="Z43" s="44">
        <v>34</v>
      </c>
      <c r="AA43" s="44">
        <v>23</v>
      </c>
      <c r="AB43" s="44">
        <v>57</v>
      </c>
      <c r="AC43" s="44">
        <v>22</v>
      </c>
      <c r="AD43" s="44">
        <v>22</v>
      </c>
      <c r="AE43" s="44">
        <v>44</v>
      </c>
      <c r="AF43" s="44">
        <v>42</v>
      </c>
      <c r="AG43" s="44">
        <v>40</v>
      </c>
      <c r="AH43" s="44">
        <v>82</v>
      </c>
      <c r="AI43" s="45">
        <v>529</v>
      </c>
      <c r="AJ43" s="46">
        <f t="shared" si="0"/>
        <v>62.235294117647058</v>
      </c>
      <c r="AK43" s="7" t="s">
        <v>204</v>
      </c>
      <c r="AL43" s="14"/>
      <c r="AM43" s="14">
        <v>1</v>
      </c>
    </row>
    <row r="44" spans="1:41" x14ac:dyDescent="0.25">
      <c r="A44" s="3">
        <v>38</v>
      </c>
      <c r="B44" s="3">
        <v>382249</v>
      </c>
      <c r="C44" s="3">
        <v>2200200501</v>
      </c>
      <c r="D44" s="7" t="s">
        <v>206</v>
      </c>
      <c r="E44" s="44">
        <v>29</v>
      </c>
      <c r="F44" s="44">
        <v>25</v>
      </c>
      <c r="G44" s="44">
        <v>54</v>
      </c>
      <c r="H44" s="44">
        <v>33</v>
      </c>
      <c r="I44" s="44">
        <v>19</v>
      </c>
      <c r="J44" s="44">
        <v>52</v>
      </c>
      <c r="K44" s="44">
        <v>30</v>
      </c>
      <c r="L44" s="44">
        <v>30</v>
      </c>
      <c r="M44" s="44">
        <v>60</v>
      </c>
      <c r="N44" s="44">
        <v>36</v>
      </c>
      <c r="O44" s="44">
        <v>21</v>
      </c>
      <c r="P44" s="44">
        <v>57</v>
      </c>
      <c r="Q44" s="44">
        <v>15</v>
      </c>
      <c r="R44" s="44">
        <v>13</v>
      </c>
      <c r="S44" s="44">
        <v>28</v>
      </c>
      <c r="T44" s="44">
        <v>32</v>
      </c>
      <c r="U44" s="44">
        <v>17</v>
      </c>
      <c r="V44" s="44">
        <v>49</v>
      </c>
      <c r="W44" s="44">
        <v>23</v>
      </c>
      <c r="X44" s="44">
        <v>21</v>
      </c>
      <c r="Y44" s="44">
        <v>44</v>
      </c>
      <c r="Z44" s="44">
        <v>31</v>
      </c>
      <c r="AA44" s="44">
        <v>22</v>
      </c>
      <c r="AB44" s="44">
        <v>53</v>
      </c>
      <c r="AC44" s="44">
        <v>20</v>
      </c>
      <c r="AD44" s="44">
        <v>20</v>
      </c>
      <c r="AE44" s="44">
        <v>40</v>
      </c>
      <c r="AF44" s="44">
        <v>42</v>
      </c>
      <c r="AG44" s="44">
        <v>37</v>
      </c>
      <c r="AH44" s="44">
        <v>79</v>
      </c>
      <c r="AI44" s="45">
        <v>516</v>
      </c>
      <c r="AJ44" s="46">
        <f t="shared" si="0"/>
        <v>60.705882352941174</v>
      </c>
      <c r="AK44" s="7" t="s">
        <v>204</v>
      </c>
      <c r="AL44" s="14"/>
      <c r="AM44" s="14">
        <v>1</v>
      </c>
    </row>
    <row r="45" spans="1:41" x14ac:dyDescent="0.25">
      <c r="A45" s="3">
        <v>39</v>
      </c>
      <c r="B45" s="3">
        <v>382250</v>
      </c>
      <c r="C45" s="3">
        <v>2200200503</v>
      </c>
      <c r="D45" s="7" t="s">
        <v>207</v>
      </c>
      <c r="E45" s="44">
        <v>35</v>
      </c>
      <c r="F45" s="44">
        <v>21</v>
      </c>
      <c r="G45" s="44">
        <v>56</v>
      </c>
      <c r="H45" s="44">
        <v>13</v>
      </c>
      <c r="I45" s="44">
        <v>19</v>
      </c>
      <c r="J45" s="44">
        <v>32</v>
      </c>
      <c r="K45" s="44">
        <v>23</v>
      </c>
      <c r="L45" s="44">
        <v>25</v>
      </c>
      <c r="M45" s="44">
        <v>48</v>
      </c>
      <c r="N45" s="44">
        <v>44</v>
      </c>
      <c r="O45" s="44">
        <v>21</v>
      </c>
      <c r="P45" s="44">
        <v>65</v>
      </c>
      <c r="Q45" s="44">
        <v>21</v>
      </c>
      <c r="R45" s="44">
        <v>13</v>
      </c>
      <c r="S45" s="44">
        <v>34</v>
      </c>
      <c r="T45" s="44">
        <v>17</v>
      </c>
      <c r="U45" s="44">
        <v>13</v>
      </c>
      <c r="V45" s="44">
        <v>30</v>
      </c>
      <c r="W45" s="24" t="s">
        <v>166</v>
      </c>
      <c r="X45" s="44">
        <v>17</v>
      </c>
      <c r="Y45" s="44">
        <v>17</v>
      </c>
      <c r="Z45" s="44">
        <v>29</v>
      </c>
      <c r="AA45" s="44">
        <v>23</v>
      </c>
      <c r="AB45" s="44">
        <v>52</v>
      </c>
      <c r="AC45" s="44">
        <v>17</v>
      </c>
      <c r="AD45" s="44">
        <v>20</v>
      </c>
      <c r="AE45" s="44">
        <v>37</v>
      </c>
      <c r="AF45" s="44">
        <v>40</v>
      </c>
      <c r="AG45" s="44">
        <v>32</v>
      </c>
      <c r="AH45" s="44">
        <v>72</v>
      </c>
      <c r="AI45" s="45">
        <v>443</v>
      </c>
      <c r="AJ45" s="46">
        <f t="shared" si="0"/>
        <v>52.117647058823522</v>
      </c>
      <c r="AK45" s="7" t="s">
        <v>173</v>
      </c>
      <c r="AL45" s="14">
        <v>1</v>
      </c>
      <c r="AM45" s="14"/>
    </row>
    <row r="46" spans="1:41" x14ac:dyDescent="0.25">
      <c r="A46" s="3">
        <v>40</v>
      </c>
      <c r="B46" s="3">
        <v>382251</v>
      </c>
      <c r="C46" s="3">
        <v>2200200507</v>
      </c>
      <c r="D46" s="7" t="s">
        <v>208</v>
      </c>
      <c r="E46" s="44">
        <v>21</v>
      </c>
      <c r="F46" s="44">
        <v>14</v>
      </c>
      <c r="G46" s="44" t="s">
        <v>188</v>
      </c>
      <c r="H46" s="44">
        <v>14</v>
      </c>
      <c r="I46" s="44">
        <v>17</v>
      </c>
      <c r="J46" s="44">
        <v>31</v>
      </c>
      <c r="K46" s="44">
        <v>32</v>
      </c>
      <c r="L46" s="44">
        <v>25</v>
      </c>
      <c r="M46" s="44">
        <v>57</v>
      </c>
      <c r="N46" s="44">
        <v>28</v>
      </c>
      <c r="O46" s="44">
        <v>16</v>
      </c>
      <c r="P46" s="44">
        <v>44</v>
      </c>
      <c r="Q46" s="44">
        <v>20</v>
      </c>
      <c r="R46" s="44">
        <v>13</v>
      </c>
      <c r="S46" s="44">
        <v>33</v>
      </c>
      <c r="T46" s="44">
        <v>16</v>
      </c>
      <c r="U46" s="44">
        <v>12</v>
      </c>
      <c r="V46" s="44" t="s">
        <v>209</v>
      </c>
      <c r="W46" s="44">
        <v>20</v>
      </c>
      <c r="X46" s="44">
        <v>18</v>
      </c>
      <c r="Y46" s="44">
        <v>38</v>
      </c>
      <c r="Z46" s="44">
        <v>33</v>
      </c>
      <c r="AA46" s="44">
        <v>23</v>
      </c>
      <c r="AB46" s="44">
        <v>56</v>
      </c>
      <c r="AC46" s="44">
        <v>18</v>
      </c>
      <c r="AD46" s="44">
        <v>21</v>
      </c>
      <c r="AE46" s="44">
        <v>39</v>
      </c>
      <c r="AF46" s="44">
        <v>36</v>
      </c>
      <c r="AG46" s="44">
        <v>37</v>
      </c>
      <c r="AH46" s="44">
        <v>73</v>
      </c>
      <c r="AI46" s="45">
        <v>434</v>
      </c>
      <c r="AJ46" s="46">
        <f t="shared" si="0"/>
        <v>51.058823529411768</v>
      </c>
      <c r="AK46" s="7" t="s">
        <v>68</v>
      </c>
      <c r="AL46" s="14"/>
      <c r="AM46" s="14"/>
    </row>
    <row r="47" spans="1:41" x14ac:dyDescent="0.25">
      <c r="A47" s="3">
        <v>41</v>
      </c>
      <c r="B47" s="3">
        <v>382252</v>
      </c>
      <c r="C47" s="3">
        <v>2200200508</v>
      </c>
      <c r="D47" s="7" t="s">
        <v>210</v>
      </c>
      <c r="E47" s="44">
        <v>22</v>
      </c>
      <c r="F47" s="44">
        <v>17</v>
      </c>
      <c r="G47" s="3" t="s">
        <v>211</v>
      </c>
      <c r="H47" s="44">
        <v>33</v>
      </c>
      <c r="I47" s="44">
        <v>16</v>
      </c>
      <c r="J47" s="44">
        <v>49</v>
      </c>
      <c r="K47" s="44">
        <v>28</v>
      </c>
      <c r="L47" s="44">
        <v>32</v>
      </c>
      <c r="M47" s="44">
        <v>60</v>
      </c>
      <c r="N47" s="44">
        <v>41</v>
      </c>
      <c r="O47" s="44">
        <v>16</v>
      </c>
      <c r="P47" s="44">
        <v>57</v>
      </c>
      <c r="Q47" s="44">
        <v>20</v>
      </c>
      <c r="R47" s="44">
        <v>13</v>
      </c>
      <c r="S47" s="44">
        <v>33</v>
      </c>
      <c r="T47" s="44">
        <v>18</v>
      </c>
      <c r="U47" s="44">
        <v>12</v>
      </c>
      <c r="V47" s="44">
        <v>30</v>
      </c>
      <c r="W47" s="44">
        <v>20</v>
      </c>
      <c r="X47" s="44">
        <v>21</v>
      </c>
      <c r="Y47" s="44">
        <v>41</v>
      </c>
      <c r="Z47" s="44">
        <v>38</v>
      </c>
      <c r="AA47" s="44">
        <v>17</v>
      </c>
      <c r="AB47" s="44">
        <v>55</v>
      </c>
      <c r="AC47" s="44">
        <v>18</v>
      </c>
      <c r="AD47" s="44">
        <v>21</v>
      </c>
      <c r="AE47" s="44">
        <v>39</v>
      </c>
      <c r="AF47" s="44">
        <v>42</v>
      </c>
      <c r="AG47" s="44">
        <v>41</v>
      </c>
      <c r="AH47" s="44">
        <v>83</v>
      </c>
      <c r="AI47" s="45">
        <v>486</v>
      </c>
      <c r="AJ47" s="46">
        <f t="shared" si="0"/>
        <v>57.176470588235297</v>
      </c>
      <c r="AK47" s="7" t="s">
        <v>173</v>
      </c>
      <c r="AL47" s="14">
        <v>1</v>
      </c>
      <c r="AM47" s="14"/>
    </row>
    <row r="48" spans="1:41" x14ac:dyDescent="0.25">
      <c r="A48" s="3">
        <v>42</v>
      </c>
      <c r="B48" s="3">
        <v>382253</v>
      </c>
      <c r="C48" s="3">
        <v>2200200510</v>
      </c>
      <c r="D48" s="7" t="s">
        <v>212</v>
      </c>
      <c r="E48" s="44">
        <v>28</v>
      </c>
      <c r="F48" s="44">
        <v>22</v>
      </c>
      <c r="G48" s="44">
        <v>50</v>
      </c>
      <c r="H48" s="44">
        <v>47</v>
      </c>
      <c r="I48" s="44">
        <v>28</v>
      </c>
      <c r="J48" s="44">
        <v>75</v>
      </c>
      <c r="K48" s="44">
        <v>45</v>
      </c>
      <c r="L48" s="44">
        <v>30</v>
      </c>
      <c r="M48" s="44">
        <v>75</v>
      </c>
      <c r="N48" s="44">
        <v>38</v>
      </c>
      <c r="O48" s="44">
        <v>21</v>
      </c>
      <c r="P48" s="44">
        <v>59</v>
      </c>
      <c r="Q48" s="44">
        <v>20</v>
      </c>
      <c r="R48" s="44">
        <v>13</v>
      </c>
      <c r="S48" s="44">
        <v>33</v>
      </c>
      <c r="T48" s="44">
        <v>28</v>
      </c>
      <c r="U48" s="44">
        <v>19</v>
      </c>
      <c r="V48" s="44">
        <v>47</v>
      </c>
      <c r="W48" s="44">
        <v>20</v>
      </c>
      <c r="X48" s="44">
        <v>21</v>
      </c>
      <c r="Y48" s="44">
        <v>41</v>
      </c>
      <c r="Z48" s="44">
        <v>41</v>
      </c>
      <c r="AA48" s="44">
        <v>19</v>
      </c>
      <c r="AB48" s="44">
        <v>60</v>
      </c>
      <c r="AC48" s="44">
        <v>19</v>
      </c>
      <c r="AD48" s="44">
        <v>17</v>
      </c>
      <c r="AE48" s="44">
        <v>36</v>
      </c>
      <c r="AF48" s="44">
        <v>36</v>
      </c>
      <c r="AG48" s="44">
        <v>34</v>
      </c>
      <c r="AH48" s="44">
        <v>70</v>
      </c>
      <c r="AI48" s="45">
        <v>546</v>
      </c>
      <c r="AJ48" s="46">
        <f t="shared" si="0"/>
        <v>64.235294117647058</v>
      </c>
      <c r="AK48" s="7" t="s">
        <v>44</v>
      </c>
      <c r="AL48" s="14"/>
      <c r="AM48" s="14">
        <v>1</v>
      </c>
    </row>
    <row r="49" spans="1:41" x14ac:dyDescent="0.25">
      <c r="A49" s="3">
        <v>43</v>
      </c>
      <c r="B49" s="3">
        <v>382254</v>
      </c>
      <c r="C49" s="3">
        <v>2200200511</v>
      </c>
      <c r="D49" s="7" t="s">
        <v>213</v>
      </c>
      <c r="E49" s="44">
        <v>31</v>
      </c>
      <c r="F49" s="44">
        <v>22</v>
      </c>
      <c r="G49" s="44">
        <v>53</v>
      </c>
      <c r="H49" s="44">
        <v>38</v>
      </c>
      <c r="I49" s="44">
        <v>18</v>
      </c>
      <c r="J49" s="44">
        <v>56</v>
      </c>
      <c r="K49" s="44">
        <v>42</v>
      </c>
      <c r="L49" s="44">
        <v>37</v>
      </c>
      <c r="M49" s="44">
        <v>79</v>
      </c>
      <c r="N49" s="44">
        <v>39</v>
      </c>
      <c r="O49" s="44">
        <v>24</v>
      </c>
      <c r="P49" s="44">
        <v>63</v>
      </c>
      <c r="Q49" s="44">
        <v>22</v>
      </c>
      <c r="R49" s="44">
        <v>20</v>
      </c>
      <c r="S49" s="44">
        <v>42</v>
      </c>
      <c r="T49" s="44" t="s">
        <v>56</v>
      </c>
      <c r="U49" s="44">
        <v>23</v>
      </c>
      <c r="V49" s="44" t="s">
        <v>214</v>
      </c>
      <c r="W49" s="44">
        <v>22</v>
      </c>
      <c r="X49" s="44">
        <v>22</v>
      </c>
      <c r="Y49" s="44">
        <v>44</v>
      </c>
      <c r="Z49" s="44">
        <v>40</v>
      </c>
      <c r="AA49" s="44">
        <v>24</v>
      </c>
      <c r="AB49" s="44">
        <v>64</v>
      </c>
      <c r="AC49" s="44">
        <v>22</v>
      </c>
      <c r="AD49" s="44">
        <v>23</v>
      </c>
      <c r="AE49" s="44">
        <v>45</v>
      </c>
      <c r="AF49" s="44">
        <v>35</v>
      </c>
      <c r="AG49" s="44">
        <v>38</v>
      </c>
      <c r="AH49" s="44">
        <v>73</v>
      </c>
      <c r="AI49" s="45">
        <v>566</v>
      </c>
      <c r="AJ49" s="46">
        <f t="shared" si="0"/>
        <v>66.588235294117652</v>
      </c>
      <c r="AK49" s="7" t="s">
        <v>58</v>
      </c>
      <c r="AL49" s="14"/>
      <c r="AM49" s="14">
        <v>1</v>
      </c>
    </row>
    <row r="50" spans="1:41" x14ac:dyDescent="0.25">
      <c r="A50" s="3">
        <v>44</v>
      </c>
      <c r="B50" s="3">
        <v>382255</v>
      </c>
      <c r="C50" s="3">
        <v>2200200512</v>
      </c>
      <c r="D50" s="7" t="s">
        <v>215</v>
      </c>
      <c r="E50" s="44">
        <v>36</v>
      </c>
      <c r="F50" s="44">
        <v>19</v>
      </c>
      <c r="G50" s="44">
        <v>55</v>
      </c>
      <c r="H50" s="44">
        <v>28</v>
      </c>
      <c r="I50" s="44">
        <v>20</v>
      </c>
      <c r="J50" s="44">
        <v>48</v>
      </c>
      <c r="K50" s="44">
        <v>23</v>
      </c>
      <c r="L50" s="44">
        <v>30</v>
      </c>
      <c r="M50" s="44">
        <v>53</v>
      </c>
      <c r="N50" s="44">
        <v>38</v>
      </c>
      <c r="O50" s="44">
        <v>27</v>
      </c>
      <c r="P50" s="44">
        <v>65</v>
      </c>
      <c r="Q50" s="44">
        <v>20</v>
      </c>
      <c r="R50" s="44">
        <v>13</v>
      </c>
      <c r="S50" s="44">
        <v>33</v>
      </c>
      <c r="T50" s="44">
        <v>33</v>
      </c>
      <c r="U50" s="44">
        <v>17</v>
      </c>
      <c r="V50" s="44">
        <v>50</v>
      </c>
      <c r="W50" s="44">
        <v>20</v>
      </c>
      <c r="X50" s="44">
        <v>22</v>
      </c>
      <c r="Y50" s="44">
        <v>42</v>
      </c>
      <c r="Z50" s="44">
        <v>30</v>
      </c>
      <c r="AA50" s="44">
        <v>23</v>
      </c>
      <c r="AB50" s="44">
        <v>53</v>
      </c>
      <c r="AC50" s="44">
        <v>20</v>
      </c>
      <c r="AD50" s="44">
        <v>14</v>
      </c>
      <c r="AE50" s="44">
        <v>34</v>
      </c>
      <c r="AF50" s="44">
        <v>40</v>
      </c>
      <c r="AG50" s="44">
        <v>36</v>
      </c>
      <c r="AH50" s="44">
        <v>76</v>
      </c>
      <c r="AI50" s="46">
        <v>509</v>
      </c>
      <c r="AJ50" s="46">
        <f t="shared" si="0"/>
        <v>59.882352941176478</v>
      </c>
      <c r="AK50" s="7" t="s">
        <v>44</v>
      </c>
      <c r="AL50" s="14"/>
      <c r="AM50" s="14">
        <v>1</v>
      </c>
    </row>
    <row r="51" spans="1:41" x14ac:dyDescent="0.25">
      <c r="A51" s="3">
        <v>45</v>
      </c>
      <c r="B51" s="3">
        <v>382256</v>
      </c>
      <c r="C51" s="3">
        <v>2200200513</v>
      </c>
      <c r="D51" s="7" t="s">
        <v>216</v>
      </c>
      <c r="E51" s="44" t="s">
        <v>217</v>
      </c>
      <c r="F51" s="44">
        <v>26</v>
      </c>
      <c r="G51" s="44" t="s">
        <v>214</v>
      </c>
      <c r="H51" s="44">
        <v>28</v>
      </c>
      <c r="I51" s="44">
        <v>18</v>
      </c>
      <c r="J51" s="44">
        <v>46</v>
      </c>
      <c r="K51" s="44">
        <v>23</v>
      </c>
      <c r="L51" s="44">
        <v>36</v>
      </c>
      <c r="M51" s="44">
        <v>59</v>
      </c>
      <c r="N51" s="44">
        <v>33</v>
      </c>
      <c r="O51" s="44">
        <v>20</v>
      </c>
      <c r="P51" s="44">
        <v>53</v>
      </c>
      <c r="Q51" s="44">
        <v>20</v>
      </c>
      <c r="R51" s="44">
        <v>13</v>
      </c>
      <c r="S51" s="44">
        <v>33</v>
      </c>
      <c r="T51" s="44">
        <v>28</v>
      </c>
      <c r="U51" s="44">
        <v>13</v>
      </c>
      <c r="V51" s="44">
        <v>41</v>
      </c>
      <c r="W51" s="44">
        <v>20</v>
      </c>
      <c r="X51" s="44">
        <v>21</v>
      </c>
      <c r="Y51" s="44">
        <v>41</v>
      </c>
      <c r="Z51" s="44">
        <v>29</v>
      </c>
      <c r="AA51" s="44">
        <v>23</v>
      </c>
      <c r="AB51" s="44">
        <v>52</v>
      </c>
      <c r="AC51" s="44">
        <v>20</v>
      </c>
      <c r="AD51" s="44">
        <v>21</v>
      </c>
      <c r="AE51" s="44">
        <v>41</v>
      </c>
      <c r="AF51" s="44">
        <v>25</v>
      </c>
      <c r="AG51" s="44">
        <v>37</v>
      </c>
      <c r="AH51" s="44">
        <v>62</v>
      </c>
      <c r="AI51" s="46">
        <v>475</v>
      </c>
      <c r="AJ51" s="46">
        <f t="shared" si="0"/>
        <v>55.882352941176471</v>
      </c>
      <c r="AK51" s="7" t="s">
        <v>218</v>
      </c>
      <c r="AL51" s="14"/>
      <c r="AM51" s="14">
        <v>1</v>
      </c>
      <c r="AO51" s="1">
        <v>1</v>
      </c>
    </row>
    <row r="52" spans="1:41" x14ac:dyDescent="0.25">
      <c r="A52" s="3">
        <v>46</v>
      </c>
      <c r="B52" s="3">
        <v>382257</v>
      </c>
      <c r="C52" s="3">
        <v>2200200514</v>
      </c>
      <c r="D52" s="7" t="s">
        <v>219</v>
      </c>
      <c r="E52" s="44">
        <v>21</v>
      </c>
      <c r="F52" s="44">
        <v>24</v>
      </c>
      <c r="G52" s="44" t="s">
        <v>67</v>
      </c>
      <c r="H52" s="44">
        <v>37</v>
      </c>
      <c r="I52" s="44">
        <v>23</v>
      </c>
      <c r="J52" s="44">
        <v>60</v>
      </c>
      <c r="K52" s="44">
        <v>30</v>
      </c>
      <c r="L52" s="44">
        <v>36</v>
      </c>
      <c r="M52" s="44">
        <v>66</v>
      </c>
      <c r="N52" s="44">
        <v>38</v>
      </c>
      <c r="O52" s="44">
        <v>29</v>
      </c>
      <c r="P52" s="44">
        <v>67</v>
      </c>
      <c r="Q52" s="44">
        <v>21</v>
      </c>
      <c r="R52" s="44">
        <v>24</v>
      </c>
      <c r="S52" s="44">
        <v>45</v>
      </c>
      <c r="T52" s="44">
        <v>28</v>
      </c>
      <c r="U52" s="44">
        <v>17</v>
      </c>
      <c r="V52" s="44">
        <v>45</v>
      </c>
      <c r="W52" s="44">
        <v>20</v>
      </c>
      <c r="X52" s="44">
        <v>22</v>
      </c>
      <c r="Y52" s="44">
        <v>42</v>
      </c>
      <c r="Z52" s="44">
        <v>23</v>
      </c>
      <c r="AA52" s="44">
        <v>27</v>
      </c>
      <c r="AB52" s="44" t="s">
        <v>220</v>
      </c>
      <c r="AC52" s="44">
        <v>21</v>
      </c>
      <c r="AD52" s="44">
        <v>24</v>
      </c>
      <c r="AE52" s="44">
        <v>45</v>
      </c>
      <c r="AF52" s="44">
        <v>40</v>
      </c>
      <c r="AG52" s="44">
        <v>41</v>
      </c>
      <c r="AH52" s="44">
        <v>81</v>
      </c>
      <c r="AI52" s="46">
        <v>546</v>
      </c>
      <c r="AJ52" s="46">
        <f t="shared" si="0"/>
        <v>64.235294117647058</v>
      </c>
      <c r="AK52" s="7" t="s">
        <v>151</v>
      </c>
      <c r="AL52" s="14">
        <v>1</v>
      </c>
      <c r="AM52" s="14"/>
    </row>
    <row r="53" spans="1:41" s="29" customFormat="1" x14ac:dyDescent="0.25">
      <c r="A53" s="21">
        <v>47</v>
      </c>
      <c r="B53" s="21">
        <v>382258</v>
      </c>
      <c r="C53" s="21">
        <v>2200200515</v>
      </c>
      <c r="D53" s="27" t="s">
        <v>221</v>
      </c>
      <c r="E53" s="24" t="s">
        <v>222</v>
      </c>
      <c r="F53" s="24" t="s">
        <v>222</v>
      </c>
      <c r="G53" s="24" t="s">
        <v>223</v>
      </c>
      <c r="H53" s="24" t="s">
        <v>222</v>
      </c>
      <c r="I53" s="24" t="s">
        <v>223</v>
      </c>
      <c r="J53" s="24" t="s">
        <v>222</v>
      </c>
      <c r="K53" s="24" t="s">
        <v>222</v>
      </c>
      <c r="L53" s="24" t="s">
        <v>223</v>
      </c>
      <c r="M53" s="24" t="s">
        <v>222</v>
      </c>
      <c r="N53" s="24" t="s">
        <v>222</v>
      </c>
      <c r="O53" s="24" t="s">
        <v>223</v>
      </c>
      <c r="P53" s="24" t="s">
        <v>222</v>
      </c>
      <c r="Q53" s="24" t="s">
        <v>222</v>
      </c>
      <c r="R53" s="24" t="s">
        <v>223</v>
      </c>
      <c r="S53" s="24" t="s">
        <v>222</v>
      </c>
      <c r="T53" s="24" t="s">
        <v>222</v>
      </c>
      <c r="U53" s="24" t="s">
        <v>223</v>
      </c>
      <c r="V53" s="24" t="s">
        <v>222</v>
      </c>
      <c r="W53" s="24" t="s">
        <v>222</v>
      </c>
      <c r="X53" s="24" t="s">
        <v>223</v>
      </c>
      <c r="Y53" s="24" t="s">
        <v>222</v>
      </c>
      <c r="Z53" s="24" t="s">
        <v>222</v>
      </c>
      <c r="AA53" s="24" t="s">
        <v>223</v>
      </c>
      <c r="AB53" s="24" t="s">
        <v>222</v>
      </c>
      <c r="AC53" s="24" t="s">
        <v>222</v>
      </c>
      <c r="AD53" s="24" t="s">
        <v>223</v>
      </c>
      <c r="AE53" s="24" t="s">
        <v>223</v>
      </c>
      <c r="AF53" s="24" t="s">
        <v>222</v>
      </c>
      <c r="AG53" s="24" t="s">
        <v>223</v>
      </c>
      <c r="AH53" s="24" t="s">
        <v>223</v>
      </c>
      <c r="AI53" s="26">
        <v>0</v>
      </c>
      <c r="AJ53" s="26">
        <f t="shared" si="0"/>
        <v>0</v>
      </c>
      <c r="AK53" s="27" t="s">
        <v>224</v>
      </c>
      <c r="AL53" s="28"/>
      <c r="AM53" s="28"/>
    </row>
    <row r="54" spans="1:41" x14ac:dyDescent="0.25">
      <c r="A54" s="3">
        <v>48</v>
      </c>
      <c r="B54" s="3">
        <v>382259</v>
      </c>
      <c r="C54" s="3">
        <v>2200200516</v>
      </c>
      <c r="D54" s="7" t="s">
        <v>225</v>
      </c>
      <c r="E54" s="44">
        <v>24</v>
      </c>
      <c r="F54" s="44">
        <v>19</v>
      </c>
      <c r="G54" s="44" t="s">
        <v>148</v>
      </c>
      <c r="H54" s="44">
        <v>42</v>
      </c>
      <c r="I54" s="44">
        <v>25</v>
      </c>
      <c r="J54" s="44">
        <v>67</v>
      </c>
      <c r="K54" s="44">
        <v>41</v>
      </c>
      <c r="L54" s="44">
        <v>41</v>
      </c>
      <c r="M54" s="44">
        <v>82</v>
      </c>
      <c r="N54" s="44">
        <v>47</v>
      </c>
      <c r="O54" s="44">
        <v>25</v>
      </c>
      <c r="P54" s="44">
        <v>72</v>
      </c>
      <c r="Q54" s="44">
        <v>20</v>
      </c>
      <c r="R54" s="44">
        <v>17</v>
      </c>
      <c r="S54" s="44">
        <v>37</v>
      </c>
      <c r="T54" s="44">
        <v>29</v>
      </c>
      <c r="U54" s="44">
        <v>24</v>
      </c>
      <c r="V54" s="44">
        <v>53</v>
      </c>
      <c r="W54" s="44">
        <v>22</v>
      </c>
      <c r="X54" s="44">
        <v>23</v>
      </c>
      <c r="Y54" s="44">
        <v>45</v>
      </c>
      <c r="Z54" s="44">
        <v>20</v>
      </c>
      <c r="AA54" s="44">
        <v>21</v>
      </c>
      <c r="AB54" s="44" t="s">
        <v>197</v>
      </c>
      <c r="AC54" s="44">
        <v>19</v>
      </c>
      <c r="AD54" s="44">
        <v>24</v>
      </c>
      <c r="AE54" s="44">
        <v>43</v>
      </c>
      <c r="AF54" s="44">
        <v>32</v>
      </c>
      <c r="AG54" s="44">
        <v>41</v>
      </c>
      <c r="AH54" s="44">
        <v>73</v>
      </c>
      <c r="AI54" s="46">
        <v>556</v>
      </c>
      <c r="AJ54" s="46">
        <f t="shared" si="0"/>
        <v>65.411764705882362</v>
      </c>
      <c r="AK54" s="7" t="s">
        <v>151</v>
      </c>
      <c r="AL54" s="14">
        <v>1</v>
      </c>
      <c r="AM54" s="14"/>
    </row>
    <row r="55" spans="1:41" x14ac:dyDescent="0.25">
      <c r="A55" s="3">
        <v>49</v>
      </c>
      <c r="B55" s="3">
        <v>382260</v>
      </c>
      <c r="C55" s="3">
        <v>2200200517</v>
      </c>
      <c r="D55" s="7" t="s">
        <v>226</v>
      </c>
      <c r="E55" s="44">
        <v>40</v>
      </c>
      <c r="F55" s="44">
        <v>23</v>
      </c>
      <c r="G55" s="44">
        <v>63</v>
      </c>
      <c r="H55" s="44">
        <v>43</v>
      </c>
      <c r="I55" s="44">
        <v>25</v>
      </c>
      <c r="J55" s="44">
        <v>68</v>
      </c>
      <c r="K55" s="44">
        <v>47</v>
      </c>
      <c r="L55" s="44">
        <v>33</v>
      </c>
      <c r="M55" s="44">
        <v>80</v>
      </c>
      <c r="N55" s="44">
        <v>36</v>
      </c>
      <c r="O55" s="44">
        <v>16</v>
      </c>
      <c r="P55" s="44">
        <v>52</v>
      </c>
      <c r="Q55" s="44">
        <v>18</v>
      </c>
      <c r="R55" s="44">
        <v>13</v>
      </c>
      <c r="S55" s="44">
        <v>31</v>
      </c>
      <c r="T55" s="44">
        <v>45</v>
      </c>
      <c r="U55" s="44">
        <v>19</v>
      </c>
      <c r="V55" s="44">
        <v>64</v>
      </c>
      <c r="W55" s="44">
        <v>21</v>
      </c>
      <c r="X55" s="44">
        <v>18</v>
      </c>
      <c r="Y55" s="44">
        <v>39</v>
      </c>
      <c r="Z55" s="44">
        <v>48</v>
      </c>
      <c r="AA55" s="44">
        <v>26</v>
      </c>
      <c r="AB55" s="44">
        <v>74</v>
      </c>
      <c r="AC55" s="44">
        <v>23</v>
      </c>
      <c r="AD55" s="44">
        <v>21</v>
      </c>
      <c r="AE55" s="44">
        <v>44</v>
      </c>
      <c r="AF55" s="44">
        <v>42</v>
      </c>
      <c r="AG55" s="44">
        <v>40</v>
      </c>
      <c r="AH55" s="44">
        <v>82</v>
      </c>
      <c r="AI55" s="46">
        <v>597</v>
      </c>
      <c r="AJ55" s="46">
        <f t="shared" si="0"/>
        <v>70.235294117647058</v>
      </c>
      <c r="AK55" s="7" t="s">
        <v>44</v>
      </c>
      <c r="AL55" s="14"/>
      <c r="AM55" s="14">
        <v>1</v>
      </c>
    </row>
    <row r="56" spans="1:41" x14ac:dyDescent="0.25">
      <c r="A56" s="3">
        <v>50</v>
      </c>
      <c r="B56" s="3">
        <v>382261</v>
      </c>
      <c r="C56" s="3">
        <v>2200200519</v>
      </c>
      <c r="D56" s="7" t="s">
        <v>227</v>
      </c>
      <c r="E56" s="44">
        <v>30</v>
      </c>
      <c r="F56" s="44">
        <v>18</v>
      </c>
      <c r="G56" s="44">
        <v>48</v>
      </c>
      <c r="H56" s="44">
        <v>15</v>
      </c>
      <c r="I56" s="44">
        <v>12</v>
      </c>
      <c r="J56" s="44">
        <v>27</v>
      </c>
      <c r="K56" s="44">
        <v>25</v>
      </c>
      <c r="L56" s="44">
        <v>32</v>
      </c>
      <c r="M56" s="44">
        <v>57</v>
      </c>
      <c r="N56" s="44">
        <v>8</v>
      </c>
      <c r="O56" s="44">
        <v>20</v>
      </c>
      <c r="P56" s="44">
        <v>28</v>
      </c>
      <c r="Q56" s="44">
        <v>20</v>
      </c>
      <c r="R56" s="44">
        <v>13</v>
      </c>
      <c r="S56" s="44">
        <v>33</v>
      </c>
      <c r="T56" s="44">
        <v>11</v>
      </c>
      <c r="U56" s="44">
        <v>12</v>
      </c>
      <c r="V56" s="44">
        <v>23</v>
      </c>
      <c r="W56" s="44">
        <v>20</v>
      </c>
      <c r="X56" s="44">
        <v>20</v>
      </c>
      <c r="Y56" s="44">
        <v>40</v>
      </c>
      <c r="Z56" s="44">
        <v>28</v>
      </c>
      <c r="AA56" s="44">
        <v>13</v>
      </c>
      <c r="AB56" s="44">
        <v>41</v>
      </c>
      <c r="AC56" s="44">
        <v>20</v>
      </c>
      <c r="AD56" s="44">
        <v>22</v>
      </c>
      <c r="AE56" s="44">
        <v>42</v>
      </c>
      <c r="AF56" s="44">
        <v>40</v>
      </c>
      <c r="AG56" s="44">
        <v>38</v>
      </c>
      <c r="AH56" s="44">
        <v>78</v>
      </c>
      <c r="AI56" s="46">
        <v>417</v>
      </c>
      <c r="AJ56" s="46">
        <f t="shared" si="0"/>
        <v>49.058823529411768</v>
      </c>
      <c r="AK56" s="7" t="s">
        <v>40</v>
      </c>
      <c r="AL56" s="14"/>
      <c r="AM56" s="14"/>
    </row>
    <row r="57" spans="1:41" s="29" customFormat="1" x14ac:dyDescent="0.25">
      <c r="A57" s="21">
        <v>51</v>
      </c>
      <c r="B57" s="21">
        <v>382266</v>
      </c>
      <c r="C57" s="21">
        <v>23510220719</v>
      </c>
      <c r="D57" s="27" t="s">
        <v>228</v>
      </c>
      <c r="E57" s="24" t="s">
        <v>222</v>
      </c>
      <c r="F57" s="24" t="s">
        <v>222</v>
      </c>
      <c r="G57" s="24" t="s">
        <v>223</v>
      </c>
      <c r="H57" s="24" t="s">
        <v>222</v>
      </c>
      <c r="I57" s="24" t="s">
        <v>223</v>
      </c>
      <c r="J57" s="24" t="s">
        <v>222</v>
      </c>
      <c r="K57" s="24" t="s">
        <v>222</v>
      </c>
      <c r="L57" s="24" t="s">
        <v>223</v>
      </c>
      <c r="M57" s="24" t="s">
        <v>222</v>
      </c>
      <c r="N57" s="24" t="s">
        <v>222</v>
      </c>
      <c r="O57" s="24" t="s">
        <v>223</v>
      </c>
      <c r="P57" s="24" t="s">
        <v>223</v>
      </c>
      <c r="Q57" s="24" t="s">
        <v>222</v>
      </c>
      <c r="R57" s="24" t="s">
        <v>223</v>
      </c>
      <c r="S57" s="24" t="s">
        <v>222</v>
      </c>
      <c r="T57" s="24" t="s">
        <v>222</v>
      </c>
      <c r="U57" s="24" t="s">
        <v>223</v>
      </c>
      <c r="V57" s="24" t="s">
        <v>223</v>
      </c>
      <c r="W57" s="24" t="s">
        <v>222</v>
      </c>
      <c r="X57" s="24" t="s">
        <v>223</v>
      </c>
      <c r="Y57" s="24" t="s">
        <v>223</v>
      </c>
      <c r="Z57" s="24" t="s">
        <v>222</v>
      </c>
      <c r="AA57" s="24" t="s">
        <v>223</v>
      </c>
      <c r="AB57" s="24" t="s">
        <v>223</v>
      </c>
      <c r="AC57" s="24" t="s">
        <v>222</v>
      </c>
      <c r="AD57" s="24" t="s">
        <v>223</v>
      </c>
      <c r="AE57" s="24" t="s">
        <v>223</v>
      </c>
      <c r="AF57" s="24" t="s">
        <v>222</v>
      </c>
      <c r="AG57" s="24" t="s">
        <v>223</v>
      </c>
      <c r="AH57" s="24" t="s">
        <v>223</v>
      </c>
      <c r="AI57" s="26">
        <v>0</v>
      </c>
      <c r="AJ57" s="26">
        <f t="shared" si="0"/>
        <v>0</v>
      </c>
      <c r="AK57" s="27" t="s">
        <v>222</v>
      </c>
      <c r="AL57" s="28"/>
      <c r="AM57" s="28"/>
    </row>
    <row r="58" spans="1:41" x14ac:dyDescent="0.25">
      <c r="A58" s="3">
        <v>52</v>
      </c>
      <c r="B58" s="3">
        <v>382267</v>
      </c>
      <c r="C58" s="3">
        <v>23510220721</v>
      </c>
      <c r="D58" s="7" t="s">
        <v>229</v>
      </c>
      <c r="E58" s="44">
        <v>39</v>
      </c>
      <c r="F58" s="44">
        <v>24</v>
      </c>
      <c r="G58" s="44">
        <v>63</v>
      </c>
      <c r="H58" s="44">
        <v>41</v>
      </c>
      <c r="I58" s="44">
        <v>28</v>
      </c>
      <c r="J58" s="44">
        <v>69</v>
      </c>
      <c r="K58" s="44">
        <v>42</v>
      </c>
      <c r="L58" s="44">
        <v>41</v>
      </c>
      <c r="M58" s="44">
        <v>83</v>
      </c>
      <c r="N58" s="44">
        <v>35</v>
      </c>
      <c r="O58" s="44">
        <v>28</v>
      </c>
      <c r="P58" s="44">
        <v>63</v>
      </c>
      <c r="Q58" s="44">
        <v>23</v>
      </c>
      <c r="R58" s="44">
        <v>24</v>
      </c>
      <c r="S58" s="44">
        <v>47</v>
      </c>
      <c r="T58" s="44">
        <v>34</v>
      </c>
      <c r="U58" s="44">
        <v>24</v>
      </c>
      <c r="V58" s="44">
        <v>58</v>
      </c>
      <c r="W58" s="44">
        <v>22</v>
      </c>
      <c r="X58" s="44">
        <v>23</v>
      </c>
      <c r="Y58" s="44">
        <v>45</v>
      </c>
      <c r="Z58" s="44">
        <v>47</v>
      </c>
      <c r="AA58" s="44">
        <v>22</v>
      </c>
      <c r="AB58" s="44">
        <v>69</v>
      </c>
      <c r="AC58" s="44">
        <v>22</v>
      </c>
      <c r="AD58" s="44">
        <v>24</v>
      </c>
      <c r="AE58" s="44">
        <v>46</v>
      </c>
      <c r="AF58" s="44">
        <v>42</v>
      </c>
      <c r="AG58" s="44">
        <v>40</v>
      </c>
      <c r="AH58" s="44">
        <v>82</v>
      </c>
      <c r="AI58" s="46">
        <v>625</v>
      </c>
      <c r="AJ58" s="46">
        <f t="shared" si="0"/>
        <v>73.529411764705884</v>
      </c>
      <c r="AK58" s="7" t="s">
        <v>44</v>
      </c>
      <c r="AL58" s="14"/>
      <c r="AM58" s="14">
        <v>1</v>
      </c>
    </row>
    <row r="59" spans="1:41" x14ac:dyDescent="0.25">
      <c r="A59" s="3">
        <v>53</v>
      </c>
      <c r="B59" s="3">
        <v>382268</v>
      </c>
      <c r="C59" s="3">
        <v>23510220722</v>
      </c>
      <c r="D59" s="7" t="s">
        <v>230</v>
      </c>
      <c r="E59" s="44">
        <v>21</v>
      </c>
      <c r="F59" s="44">
        <v>18</v>
      </c>
      <c r="G59" s="44" t="s">
        <v>211</v>
      </c>
      <c r="H59" s="44">
        <v>28</v>
      </c>
      <c r="I59" s="44">
        <v>20</v>
      </c>
      <c r="J59" s="44">
        <v>48</v>
      </c>
      <c r="K59" s="44">
        <v>48</v>
      </c>
      <c r="L59" s="44">
        <v>47</v>
      </c>
      <c r="M59" s="44">
        <v>95</v>
      </c>
      <c r="N59" s="44">
        <v>33</v>
      </c>
      <c r="O59" s="44">
        <v>18</v>
      </c>
      <c r="P59" s="44">
        <v>51</v>
      </c>
      <c r="Q59" s="44">
        <v>20</v>
      </c>
      <c r="R59" s="44">
        <v>24</v>
      </c>
      <c r="S59" s="44">
        <v>44</v>
      </c>
      <c r="T59" s="44">
        <v>19</v>
      </c>
      <c r="U59" s="44">
        <v>17</v>
      </c>
      <c r="V59" s="44">
        <v>36</v>
      </c>
      <c r="W59" s="44">
        <v>20</v>
      </c>
      <c r="X59" s="44">
        <v>23</v>
      </c>
      <c r="Y59" s="44">
        <v>43</v>
      </c>
      <c r="Z59" s="44">
        <v>29</v>
      </c>
      <c r="AA59" s="44">
        <v>23</v>
      </c>
      <c r="AB59" s="44">
        <v>52</v>
      </c>
      <c r="AC59" s="44">
        <v>22</v>
      </c>
      <c r="AD59" s="44">
        <v>24</v>
      </c>
      <c r="AE59" s="44">
        <v>46</v>
      </c>
      <c r="AF59" s="44">
        <v>40</v>
      </c>
      <c r="AG59" s="44">
        <v>38</v>
      </c>
      <c r="AH59" s="44">
        <v>78</v>
      </c>
      <c r="AI59" s="46">
        <v>532</v>
      </c>
      <c r="AJ59" s="46">
        <f t="shared" si="0"/>
        <v>62.588235294117645</v>
      </c>
      <c r="AK59" s="7" t="s">
        <v>151</v>
      </c>
      <c r="AL59" s="14">
        <v>1</v>
      </c>
      <c r="AM59" s="14"/>
    </row>
    <row r="60" spans="1:41" x14ac:dyDescent="0.25">
      <c r="A60" s="3">
        <v>54</v>
      </c>
      <c r="B60" s="3">
        <v>382269</v>
      </c>
      <c r="C60" s="3">
        <v>23510220723</v>
      </c>
      <c r="D60" s="7" t="s">
        <v>231</v>
      </c>
      <c r="E60" s="44">
        <v>37</v>
      </c>
      <c r="F60" s="44">
        <v>22</v>
      </c>
      <c r="G60" s="44">
        <v>59</v>
      </c>
      <c r="H60" s="44">
        <v>28</v>
      </c>
      <c r="I60" s="44">
        <v>26</v>
      </c>
      <c r="J60" s="44">
        <v>54</v>
      </c>
      <c r="K60" s="44">
        <v>23</v>
      </c>
      <c r="L60" s="44">
        <v>25</v>
      </c>
      <c r="M60" s="44">
        <v>48</v>
      </c>
      <c r="N60" s="44">
        <v>44</v>
      </c>
      <c r="O60" s="44">
        <v>14</v>
      </c>
      <c r="P60" s="44">
        <v>58</v>
      </c>
      <c r="Q60" s="44">
        <v>20</v>
      </c>
      <c r="R60" s="44">
        <v>13</v>
      </c>
      <c r="S60" s="44">
        <v>33</v>
      </c>
      <c r="T60" s="44">
        <v>0</v>
      </c>
      <c r="U60" s="44">
        <v>12</v>
      </c>
      <c r="V60" s="44" t="s">
        <v>176</v>
      </c>
      <c r="W60" s="44">
        <v>20</v>
      </c>
      <c r="X60" s="44">
        <v>22</v>
      </c>
      <c r="Y60" s="44">
        <v>42</v>
      </c>
      <c r="Z60" s="44">
        <v>2</v>
      </c>
      <c r="AA60" s="44">
        <v>21</v>
      </c>
      <c r="AB60" s="44" t="s">
        <v>232</v>
      </c>
      <c r="AC60" s="44">
        <v>20</v>
      </c>
      <c r="AD60" s="44">
        <v>14</v>
      </c>
      <c r="AE60" s="44">
        <v>34</v>
      </c>
      <c r="AF60" s="44">
        <v>36</v>
      </c>
      <c r="AG60" s="44">
        <v>36</v>
      </c>
      <c r="AH60" s="44">
        <v>72</v>
      </c>
      <c r="AI60" s="46">
        <v>435</v>
      </c>
      <c r="AJ60" s="46">
        <f t="shared" si="0"/>
        <v>51.17647058823529</v>
      </c>
      <c r="AK60" s="7" t="s">
        <v>151</v>
      </c>
      <c r="AL60" s="14">
        <v>1</v>
      </c>
      <c r="AM60" s="14"/>
    </row>
    <row r="61" spans="1:41" x14ac:dyDescent="0.25">
      <c r="A61" s="3">
        <v>55</v>
      </c>
      <c r="B61" s="3">
        <v>382270</v>
      </c>
      <c r="C61" s="3">
        <v>23510220725</v>
      </c>
      <c r="D61" s="7" t="s">
        <v>233</v>
      </c>
      <c r="E61" s="44">
        <v>17</v>
      </c>
      <c r="F61" s="44">
        <v>14</v>
      </c>
      <c r="G61" s="44" t="s">
        <v>234</v>
      </c>
      <c r="H61" s="44">
        <v>1</v>
      </c>
      <c r="I61" s="44">
        <v>23</v>
      </c>
      <c r="J61" s="44">
        <v>24</v>
      </c>
      <c r="K61" s="44">
        <v>22</v>
      </c>
      <c r="L61" s="44">
        <v>20</v>
      </c>
      <c r="M61" s="44">
        <v>42</v>
      </c>
      <c r="N61" s="44">
        <v>17</v>
      </c>
      <c r="O61" s="44">
        <v>17</v>
      </c>
      <c r="P61" s="44">
        <v>34</v>
      </c>
      <c r="Q61" s="44">
        <v>21</v>
      </c>
      <c r="R61" s="44">
        <v>18</v>
      </c>
      <c r="S61" s="44">
        <v>39</v>
      </c>
      <c r="T61" s="44">
        <v>0</v>
      </c>
      <c r="U61" s="44">
        <v>12</v>
      </c>
      <c r="V61" s="44">
        <v>12</v>
      </c>
      <c r="W61" s="44">
        <v>21</v>
      </c>
      <c r="X61" s="44">
        <v>21</v>
      </c>
      <c r="Y61" s="44">
        <v>42</v>
      </c>
      <c r="Z61" s="44">
        <v>1</v>
      </c>
      <c r="AA61" s="44">
        <v>15</v>
      </c>
      <c r="AB61" s="44">
        <v>16</v>
      </c>
      <c r="AC61" s="44">
        <v>20</v>
      </c>
      <c r="AD61" s="44">
        <v>23</v>
      </c>
      <c r="AE61" s="44">
        <v>43</v>
      </c>
      <c r="AF61" s="44">
        <v>36</v>
      </c>
      <c r="AG61" s="44">
        <v>33</v>
      </c>
      <c r="AH61" s="44">
        <v>69</v>
      </c>
      <c r="AI61" s="46">
        <v>352</v>
      </c>
      <c r="AJ61" s="46">
        <f t="shared" si="0"/>
        <v>41.411764705882355</v>
      </c>
      <c r="AK61" s="7" t="s">
        <v>40</v>
      </c>
      <c r="AL61" s="14"/>
      <c r="AM61" s="14"/>
    </row>
    <row r="62" spans="1:41" x14ac:dyDescent="0.25">
      <c r="A62" s="3">
        <v>56</v>
      </c>
      <c r="B62" s="3">
        <v>382271</v>
      </c>
      <c r="C62" s="3">
        <v>23510220727</v>
      </c>
      <c r="D62" s="7" t="s">
        <v>235</v>
      </c>
      <c r="E62" s="44">
        <v>22</v>
      </c>
      <c r="F62" s="44">
        <v>19</v>
      </c>
      <c r="G62" s="44" t="s">
        <v>197</v>
      </c>
      <c r="H62" s="44">
        <v>6</v>
      </c>
      <c r="I62" s="44">
        <v>21</v>
      </c>
      <c r="J62" s="44">
        <v>27</v>
      </c>
      <c r="K62" s="44">
        <v>35</v>
      </c>
      <c r="L62" s="44">
        <v>37</v>
      </c>
      <c r="M62" s="44">
        <v>72</v>
      </c>
      <c r="N62" s="44">
        <v>37</v>
      </c>
      <c r="O62" s="44">
        <v>23</v>
      </c>
      <c r="P62" s="44">
        <v>60</v>
      </c>
      <c r="Q62" s="44">
        <v>20</v>
      </c>
      <c r="R62" s="44">
        <v>21</v>
      </c>
      <c r="S62" s="44">
        <v>41</v>
      </c>
      <c r="T62" s="44">
        <v>0</v>
      </c>
      <c r="U62" s="44">
        <v>12</v>
      </c>
      <c r="V62" s="44">
        <v>12</v>
      </c>
      <c r="W62" s="44">
        <v>20</v>
      </c>
      <c r="X62" s="44">
        <v>23</v>
      </c>
      <c r="Y62" s="44">
        <v>43</v>
      </c>
      <c r="Z62" s="44">
        <v>28</v>
      </c>
      <c r="AA62" s="44">
        <v>20</v>
      </c>
      <c r="AB62" s="44">
        <v>48</v>
      </c>
      <c r="AC62" s="44">
        <v>19</v>
      </c>
      <c r="AD62" s="44">
        <v>23</v>
      </c>
      <c r="AE62" s="44">
        <v>42</v>
      </c>
      <c r="AF62" s="44">
        <v>40</v>
      </c>
      <c r="AG62" s="44">
        <v>41</v>
      </c>
      <c r="AH62" s="44">
        <v>81</v>
      </c>
      <c r="AI62" s="46">
        <v>467</v>
      </c>
      <c r="AJ62" s="46">
        <f t="shared" si="0"/>
        <v>54.941176470588239</v>
      </c>
      <c r="AK62" s="7" t="s">
        <v>40</v>
      </c>
      <c r="AL62" s="14"/>
      <c r="AM62" s="14"/>
    </row>
    <row r="63" spans="1:41" x14ac:dyDescent="0.25">
      <c r="A63" s="3">
        <v>57</v>
      </c>
      <c r="B63" s="3">
        <v>382272</v>
      </c>
      <c r="C63" s="3">
        <v>23510220728</v>
      </c>
      <c r="D63" s="7" t="s">
        <v>236</v>
      </c>
      <c r="E63" s="44">
        <v>18</v>
      </c>
      <c r="F63" s="44">
        <v>16</v>
      </c>
      <c r="G63" s="44" t="s">
        <v>237</v>
      </c>
      <c r="H63" s="44">
        <v>13</v>
      </c>
      <c r="I63" s="44">
        <v>13</v>
      </c>
      <c r="J63" s="44">
        <v>26</v>
      </c>
      <c r="K63" s="44">
        <v>35</v>
      </c>
      <c r="L63" s="44">
        <v>30</v>
      </c>
      <c r="M63" s="44">
        <v>65</v>
      </c>
      <c r="N63" s="44">
        <v>9</v>
      </c>
      <c r="O63" s="44">
        <v>16</v>
      </c>
      <c r="P63" s="44" t="s">
        <v>238</v>
      </c>
      <c r="Q63" s="44">
        <v>20</v>
      </c>
      <c r="R63" s="44">
        <v>13</v>
      </c>
      <c r="S63" s="44">
        <v>33</v>
      </c>
      <c r="T63" s="44">
        <v>0</v>
      </c>
      <c r="U63" s="44">
        <v>12</v>
      </c>
      <c r="V63" s="44" t="s">
        <v>176</v>
      </c>
      <c r="W63" s="44">
        <v>20</v>
      </c>
      <c r="X63" s="44">
        <v>20</v>
      </c>
      <c r="Y63" s="44">
        <v>40</v>
      </c>
      <c r="Z63" s="44">
        <v>13</v>
      </c>
      <c r="AA63" s="44">
        <v>17</v>
      </c>
      <c r="AB63" s="44" t="s">
        <v>177</v>
      </c>
      <c r="AC63" s="44">
        <v>18</v>
      </c>
      <c r="AD63" s="44">
        <v>11</v>
      </c>
      <c r="AE63" s="44">
        <v>29</v>
      </c>
      <c r="AF63" s="44">
        <v>25</v>
      </c>
      <c r="AG63" s="44">
        <v>33</v>
      </c>
      <c r="AH63" s="44">
        <v>58</v>
      </c>
      <c r="AI63" s="46">
        <v>352</v>
      </c>
      <c r="AJ63" s="46">
        <f t="shared" si="0"/>
        <v>41.411764705882355</v>
      </c>
      <c r="AK63" s="7" t="s">
        <v>40</v>
      </c>
      <c r="AL63" s="14"/>
      <c r="AM63" s="14"/>
    </row>
    <row r="64" spans="1:41" x14ac:dyDescent="0.25">
      <c r="A64" s="3">
        <v>58</v>
      </c>
      <c r="B64" s="3">
        <v>382273</v>
      </c>
      <c r="C64" s="3">
        <v>23510220729</v>
      </c>
      <c r="D64" s="7" t="s">
        <v>239</v>
      </c>
      <c r="E64" s="44">
        <v>16</v>
      </c>
      <c r="F64" s="44">
        <v>13</v>
      </c>
      <c r="G64" s="44" t="s">
        <v>189</v>
      </c>
      <c r="H64" s="44">
        <v>6</v>
      </c>
      <c r="I64" s="44">
        <v>12</v>
      </c>
      <c r="J64" s="44">
        <v>18</v>
      </c>
      <c r="K64" s="44">
        <v>24</v>
      </c>
      <c r="L64" s="44">
        <v>20</v>
      </c>
      <c r="M64" s="44">
        <v>44</v>
      </c>
      <c r="N64" s="44">
        <v>9</v>
      </c>
      <c r="O64" s="44">
        <v>14</v>
      </c>
      <c r="P64" s="44">
        <v>23</v>
      </c>
      <c r="Q64" s="44">
        <v>21</v>
      </c>
      <c r="R64" s="44">
        <v>18</v>
      </c>
      <c r="S64" s="44">
        <v>39</v>
      </c>
      <c r="T64" s="44">
        <v>0</v>
      </c>
      <c r="U64" s="44">
        <v>12</v>
      </c>
      <c r="V64" s="44">
        <v>12</v>
      </c>
      <c r="W64" s="44">
        <v>21</v>
      </c>
      <c r="X64" s="44">
        <v>21</v>
      </c>
      <c r="Y64" s="44">
        <v>42</v>
      </c>
      <c r="Z64" s="44">
        <v>2</v>
      </c>
      <c r="AA64" s="44">
        <v>12</v>
      </c>
      <c r="AB64" s="44">
        <v>14</v>
      </c>
      <c r="AC64" s="44">
        <v>18</v>
      </c>
      <c r="AD64" s="44">
        <v>13</v>
      </c>
      <c r="AE64" s="44">
        <v>31</v>
      </c>
      <c r="AF64" s="44">
        <v>32</v>
      </c>
      <c r="AG64" s="44">
        <v>24</v>
      </c>
      <c r="AH64" s="44">
        <v>56</v>
      </c>
      <c r="AI64" s="46">
        <v>308</v>
      </c>
      <c r="AJ64" s="46">
        <f t="shared" si="0"/>
        <v>36.235294117647058</v>
      </c>
      <c r="AK64" s="7" t="s">
        <v>40</v>
      </c>
      <c r="AL64" s="14"/>
      <c r="AM64" s="14"/>
    </row>
    <row r="65" spans="1:39" x14ac:dyDescent="0.25">
      <c r="A65" s="3">
        <v>59</v>
      </c>
      <c r="B65" s="3">
        <v>382274</v>
      </c>
      <c r="C65" s="3">
        <v>23510220730</v>
      </c>
      <c r="D65" s="7" t="s">
        <v>240</v>
      </c>
      <c r="E65" s="44">
        <v>21</v>
      </c>
      <c r="F65" s="44">
        <v>18</v>
      </c>
      <c r="G65" s="44" t="s">
        <v>211</v>
      </c>
      <c r="H65" s="44">
        <v>14</v>
      </c>
      <c r="I65" s="44">
        <v>15</v>
      </c>
      <c r="J65" s="44">
        <v>29</v>
      </c>
      <c r="K65" s="44">
        <v>25</v>
      </c>
      <c r="L65" s="44">
        <v>25</v>
      </c>
      <c r="M65" s="44">
        <v>50</v>
      </c>
      <c r="N65" s="44">
        <v>18</v>
      </c>
      <c r="O65" s="44">
        <v>18</v>
      </c>
      <c r="P65" s="44">
        <v>36</v>
      </c>
      <c r="Q65" s="44">
        <v>21</v>
      </c>
      <c r="R65" s="44">
        <v>13</v>
      </c>
      <c r="S65" s="44">
        <v>34</v>
      </c>
      <c r="T65" s="44">
        <v>0</v>
      </c>
      <c r="U65" s="44">
        <v>12</v>
      </c>
      <c r="V65" s="44">
        <v>12</v>
      </c>
      <c r="W65" s="44">
        <v>21</v>
      </c>
      <c r="X65" s="44">
        <v>22</v>
      </c>
      <c r="Y65" s="44">
        <v>43</v>
      </c>
      <c r="Z65" s="44">
        <v>14</v>
      </c>
      <c r="AA65" s="44">
        <v>22</v>
      </c>
      <c r="AB65" s="44">
        <v>36</v>
      </c>
      <c r="AC65" s="44">
        <v>19</v>
      </c>
      <c r="AD65" s="44">
        <v>21</v>
      </c>
      <c r="AE65" s="44">
        <v>40</v>
      </c>
      <c r="AF65" s="44">
        <v>36</v>
      </c>
      <c r="AG65" s="44">
        <v>37</v>
      </c>
      <c r="AH65" s="44">
        <v>73</v>
      </c>
      <c r="AI65" s="46">
        <v>392</v>
      </c>
      <c r="AJ65" s="46">
        <f t="shared" si="0"/>
        <v>46.117647058823529</v>
      </c>
      <c r="AK65" s="7" t="s">
        <v>40</v>
      </c>
      <c r="AL65" s="14"/>
      <c r="AM65" s="14"/>
    </row>
    <row r="66" spans="1:39" x14ac:dyDescent="0.25">
      <c r="A66" s="3">
        <v>60</v>
      </c>
      <c r="B66" s="3">
        <v>382275</v>
      </c>
      <c r="C66" s="3">
        <v>23510220731</v>
      </c>
      <c r="D66" s="7" t="s">
        <v>241</v>
      </c>
      <c r="E66" s="44">
        <v>28</v>
      </c>
      <c r="F66" s="44">
        <v>19</v>
      </c>
      <c r="G66" s="44">
        <v>47</v>
      </c>
      <c r="H66" s="44">
        <v>2</v>
      </c>
      <c r="I66" s="44">
        <v>18</v>
      </c>
      <c r="J66" s="44">
        <v>20</v>
      </c>
      <c r="K66" s="24" t="s">
        <v>166</v>
      </c>
      <c r="L66" s="44">
        <v>30</v>
      </c>
      <c r="M66" s="44">
        <v>30</v>
      </c>
      <c r="N66" s="44">
        <v>18</v>
      </c>
      <c r="O66" s="44">
        <v>16</v>
      </c>
      <c r="P66" s="44" t="s">
        <v>237</v>
      </c>
      <c r="Q66" s="44">
        <v>21</v>
      </c>
      <c r="R66" s="44">
        <v>21</v>
      </c>
      <c r="S66" s="44">
        <v>42</v>
      </c>
      <c r="T66" s="44">
        <v>13</v>
      </c>
      <c r="U66" s="44">
        <v>14</v>
      </c>
      <c r="V66" s="44" t="s">
        <v>242</v>
      </c>
      <c r="W66" s="44">
        <v>21</v>
      </c>
      <c r="X66" s="44">
        <v>22</v>
      </c>
      <c r="Y66" s="44">
        <v>43</v>
      </c>
      <c r="Z66" s="44">
        <v>13</v>
      </c>
      <c r="AA66" s="44">
        <v>15</v>
      </c>
      <c r="AB66" s="44" t="s">
        <v>209</v>
      </c>
      <c r="AC66" s="44">
        <v>21</v>
      </c>
      <c r="AD66" s="44">
        <v>16</v>
      </c>
      <c r="AE66" s="44">
        <v>37</v>
      </c>
      <c r="AF66" s="44">
        <v>36</v>
      </c>
      <c r="AG66" s="44">
        <v>35</v>
      </c>
      <c r="AH66" s="44">
        <v>71</v>
      </c>
      <c r="AI66" s="46">
        <v>379</v>
      </c>
      <c r="AJ66" s="46">
        <f t="shared" si="0"/>
        <v>44.588235294117645</v>
      </c>
      <c r="AK66" s="7" t="s">
        <v>40</v>
      </c>
    </row>
    <row r="67" spans="1:39" x14ac:dyDescent="0.25">
      <c r="AL67" s="14">
        <f>SUM(AL7:AL65)</f>
        <v>13</v>
      </c>
      <c r="AM67" s="14">
        <f>SUM(AM7:AM65)</f>
        <v>25</v>
      </c>
    </row>
    <row r="68" spans="1:39" x14ac:dyDescent="0.25">
      <c r="E68" s="121">
        <v>58</v>
      </c>
      <c r="F68" s="121"/>
      <c r="G68" s="121"/>
      <c r="H68" s="121">
        <v>58</v>
      </c>
      <c r="I68" s="121"/>
      <c r="J68" s="121"/>
      <c r="K68" s="121">
        <v>58</v>
      </c>
      <c r="L68" s="121"/>
      <c r="M68" s="121"/>
      <c r="N68" s="121">
        <v>58</v>
      </c>
      <c r="O68" s="121"/>
      <c r="P68" s="121"/>
      <c r="Q68" s="121">
        <v>58</v>
      </c>
      <c r="R68" s="121"/>
      <c r="S68" s="121"/>
      <c r="T68" s="121">
        <v>58</v>
      </c>
      <c r="U68" s="121"/>
      <c r="V68" s="121"/>
      <c r="W68" s="121">
        <v>58</v>
      </c>
      <c r="X68" s="121"/>
      <c r="Y68" s="121"/>
      <c r="Z68" s="121">
        <v>58</v>
      </c>
      <c r="AA68" s="121"/>
      <c r="AB68" s="121"/>
      <c r="AC68" s="121">
        <v>58</v>
      </c>
      <c r="AD68" s="121"/>
      <c r="AE68" s="121"/>
      <c r="AF68" s="121">
        <v>58</v>
      </c>
      <c r="AG68" s="121"/>
      <c r="AH68" s="121"/>
      <c r="AL68" s="14"/>
      <c r="AM68" s="14"/>
    </row>
    <row r="69" spans="1:39" ht="18" x14ac:dyDescent="0.3">
      <c r="D69" s="48" t="s">
        <v>74</v>
      </c>
      <c r="E69" s="93">
        <v>36</v>
      </c>
      <c r="F69" s="94"/>
      <c r="G69" s="95"/>
      <c r="H69" s="93">
        <v>35</v>
      </c>
      <c r="I69" s="94"/>
      <c r="J69" s="95"/>
      <c r="K69" s="93">
        <f>COUNTIF((K7:K66),"&gt;=10")</f>
        <v>57</v>
      </c>
      <c r="L69" s="94"/>
      <c r="M69" s="95"/>
      <c r="N69" s="93">
        <f>COUNTIF((N7:N66),"&gt;=28")</f>
        <v>40</v>
      </c>
      <c r="O69" s="94"/>
      <c r="P69" s="95"/>
      <c r="Q69" s="93">
        <f>COUNTIF((Q7:Q66),"&gt;=10")</f>
        <v>57</v>
      </c>
      <c r="R69" s="94"/>
      <c r="S69" s="95"/>
      <c r="T69" s="93">
        <v>29</v>
      </c>
      <c r="U69" s="94"/>
      <c r="V69" s="95"/>
      <c r="W69" s="93">
        <f>COUNTIF((W7:W66),"&gt;=20")</f>
        <v>57</v>
      </c>
      <c r="X69" s="94"/>
      <c r="Y69" s="95"/>
      <c r="Z69" s="93">
        <f>COUNTIF((Z7:Z66),"&gt;=28")</f>
        <v>43</v>
      </c>
      <c r="AA69" s="94"/>
      <c r="AB69" s="95"/>
      <c r="AC69" s="93">
        <f>COUNTIF((AC7:AC66),"&gt;=10")</f>
        <v>57</v>
      </c>
      <c r="AD69" s="94"/>
      <c r="AE69" s="95"/>
      <c r="AF69" s="93">
        <f>COUNTIF((AH7:AH66),"&gt;=40")</f>
        <v>56</v>
      </c>
      <c r="AG69" s="94"/>
      <c r="AH69" s="95"/>
      <c r="AM69" s="32" t="s">
        <v>243</v>
      </c>
    </row>
    <row r="70" spans="1:39" ht="18" x14ac:dyDescent="0.25">
      <c r="D70" s="48" t="s">
        <v>75</v>
      </c>
      <c r="E70" s="90">
        <f>58-E69-E71</f>
        <v>21</v>
      </c>
      <c r="F70" s="91"/>
      <c r="G70" s="92"/>
      <c r="H70" s="90">
        <f>58-H69-H71</f>
        <v>23</v>
      </c>
      <c r="I70" s="91"/>
      <c r="J70" s="92"/>
      <c r="K70" s="90">
        <f>58-K69-K71</f>
        <v>0</v>
      </c>
      <c r="L70" s="91"/>
      <c r="M70" s="92"/>
      <c r="N70" s="90">
        <f>58-N69-N71</f>
        <v>18</v>
      </c>
      <c r="O70" s="91"/>
      <c r="P70" s="92"/>
      <c r="Q70" s="90">
        <f>58-Q69-Q71</f>
        <v>0</v>
      </c>
      <c r="R70" s="91"/>
      <c r="S70" s="92"/>
      <c r="T70" s="90">
        <f>58-T69-T71</f>
        <v>29</v>
      </c>
      <c r="U70" s="91"/>
      <c r="V70" s="92"/>
      <c r="W70" s="90">
        <f>58-W69-W71</f>
        <v>0</v>
      </c>
      <c r="X70" s="91"/>
      <c r="Y70" s="92"/>
      <c r="Z70" s="90">
        <f>58-Z69-Z71</f>
        <v>15</v>
      </c>
      <c r="AA70" s="91"/>
      <c r="AB70" s="92"/>
      <c r="AC70" s="90">
        <f>58-AC69-AC71</f>
        <v>0</v>
      </c>
      <c r="AD70" s="91"/>
      <c r="AE70" s="92"/>
      <c r="AF70" s="90">
        <f>58-AF69-AF71</f>
        <v>2</v>
      </c>
      <c r="AG70" s="91"/>
      <c r="AH70" s="92"/>
      <c r="AM70" s="49">
        <f>(38/58)*100</f>
        <v>65.517241379310349</v>
      </c>
    </row>
    <row r="71" spans="1:39" ht="18" x14ac:dyDescent="0.25">
      <c r="D71" s="50" t="s">
        <v>76</v>
      </c>
      <c r="E71" s="90">
        <v>1</v>
      </c>
      <c r="F71" s="91"/>
      <c r="G71" s="92"/>
      <c r="H71" s="90">
        <v>0</v>
      </c>
      <c r="I71" s="91"/>
      <c r="J71" s="92"/>
      <c r="K71" s="90">
        <v>1</v>
      </c>
      <c r="L71" s="91"/>
      <c r="M71" s="92"/>
      <c r="N71" s="90">
        <v>0</v>
      </c>
      <c r="O71" s="91"/>
      <c r="P71" s="92"/>
      <c r="Q71" s="90">
        <v>1</v>
      </c>
      <c r="R71" s="91"/>
      <c r="S71" s="92"/>
      <c r="T71" s="90">
        <v>0</v>
      </c>
      <c r="U71" s="91"/>
      <c r="V71" s="92"/>
      <c r="W71" s="90">
        <v>1</v>
      </c>
      <c r="X71" s="91"/>
      <c r="Y71" s="92"/>
      <c r="Z71" s="90">
        <v>0</v>
      </c>
      <c r="AA71" s="91"/>
      <c r="AB71" s="92"/>
      <c r="AC71" s="90">
        <v>1</v>
      </c>
      <c r="AD71" s="91"/>
      <c r="AE71" s="92"/>
      <c r="AF71" s="90">
        <v>0</v>
      </c>
      <c r="AG71" s="91"/>
      <c r="AH71" s="92"/>
    </row>
    <row r="72" spans="1:39" ht="18" x14ac:dyDescent="0.25">
      <c r="D72" s="48" t="s">
        <v>77</v>
      </c>
      <c r="E72" s="85">
        <f>(E69/58)*100</f>
        <v>62.068965517241381</v>
      </c>
      <c r="F72" s="86"/>
      <c r="G72" s="87"/>
      <c r="H72" s="85">
        <f>(H69/58)*100</f>
        <v>60.344827586206897</v>
      </c>
      <c r="I72" s="86"/>
      <c r="J72" s="87"/>
      <c r="K72" s="85">
        <f>(K69/58)*100</f>
        <v>98.275862068965509</v>
      </c>
      <c r="L72" s="86"/>
      <c r="M72" s="87"/>
      <c r="N72" s="85">
        <f>(N69/58)*100</f>
        <v>68.965517241379317</v>
      </c>
      <c r="O72" s="86"/>
      <c r="P72" s="87"/>
      <c r="Q72" s="85">
        <f>(Q69/58)*100</f>
        <v>98.275862068965509</v>
      </c>
      <c r="R72" s="86"/>
      <c r="S72" s="87"/>
      <c r="T72" s="85">
        <f>(T69/58)*100</f>
        <v>50</v>
      </c>
      <c r="U72" s="86"/>
      <c r="V72" s="87"/>
      <c r="W72" s="85">
        <f>(W69/58)*100</f>
        <v>98.275862068965509</v>
      </c>
      <c r="X72" s="86"/>
      <c r="Y72" s="87"/>
      <c r="Z72" s="85">
        <f>(Z69/58)*100</f>
        <v>74.137931034482762</v>
      </c>
      <c r="AA72" s="86"/>
      <c r="AB72" s="87"/>
      <c r="AC72" s="85">
        <f>(AC69/58)*100</f>
        <v>98.275862068965509</v>
      </c>
      <c r="AD72" s="86"/>
      <c r="AE72" s="87"/>
      <c r="AF72" s="85">
        <f>(AF69/58)*100</f>
        <v>96.551724137931032</v>
      </c>
      <c r="AG72" s="86"/>
      <c r="AH72" s="87"/>
    </row>
    <row r="73" spans="1:39" ht="14.4" x14ac:dyDescent="0.25">
      <c r="D73" s="30"/>
      <c r="E73" s="90" t="s">
        <v>106</v>
      </c>
      <c r="F73" s="91"/>
      <c r="G73" s="92"/>
      <c r="H73" s="90" t="s">
        <v>107</v>
      </c>
      <c r="I73" s="91"/>
      <c r="J73" s="91"/>
      <c r="K73" s="91"/>
      <c r="L73" s="91"/>
      <c r="M73" s="92"/>
      <c r="N73" s="79" t="s">
        <v>108</v>
      </c>
      <c r="O73" s="79"/>
      <c r="P73" s="79"/>
      <c r="Q73" s="79"/>
      <c r="R73" s="79"/>
      <c r="S73" s="79"/>
      <c r="T73" s="90" t="s">
        <v>109</v>
      </c>
      <c r="U73" s="91"/>
      <c r="V73" s="91"/>
      <c r="W73" s="91"/>
      <c r="X73" s="91"/>
      <c r="Y73" s="92"/>
      <c r="Z73" s="90" t="s">
        <v>110</v>
      </c>
      <c r="AA73" s="91"/>
      <c r="AB73" s="91"/>
      <c r="AC73" s="91"/>
      <c r="AD73" s="91"/>
      <c r="AE73" s="92"/>
      <c r="AF73" s="118" t="s">
        <v>244</v>
      </c>
      <c r="AG73" s="119"/>
      <c r="AH73" s="120"/>
    </row>
    <row r="74" spans="1:39" ht="14.4" x14ac:dyDescent="0.3">
      <c r="E74" s="32" t="s">
        <v>245</v>
      </c>
      <c r="H74" s="32" t="s">
        <v>246</v>
      </c>
      <c r="T74" s="32" t="s">
        <v>247</v>
      </c>
    </row>
    <row r="75" spans="1:39" ht="14.4" x14ac:dyDescent="0.3">
      <c r="E75" s="32"/>
      <c r="H75" s="32"/>
      <c r="T75" s="32"/>
    </row>
    <row r="76" spans="1:39" ht="14.4" x14ac:dyDescent="0.25">
      <c r="D76" s="33" t="s">
        <v>80</v>
      </c>
      <c r="E76" s="3"/>
      <c r="F76" s="79">
        <f>COUNTIF((G7:G66),"&gt;=75")</f>
        <v>1</v>
      </c>
      <c r="G76" s="79"/>
      <c r="H76" s="3"/>
      <c r="I76" s="79">
        <f>COUNTIF((J7:J66),"&gt;=75")</f>
        <v>6</v>
      </c>
      <c r="J76" s="79"/>
      <c r="N76" s="3"/>
      <c r="O76" s="79">
        <f>COUNTIF((P7:P66),"&gt;=75")</f>
        <v>5</v>
      </c>
      <c r="P76" s="79"/>
      <c r="T76" s="3"/>
      <c r="U76" s="79">
        <f>COUNTIF((V7:V66),"&gt;=75")</f>
        <v>5</v>
      </c>
      <c r="V76" s="79"/>
      <c r="Z76" s="3"/>
      <c r="AA76" s="79">
        <f>COUNTIF((AB7:AB66),"&gt;=75")</f>
        <v>9</v>
      </c>
      <c r="AB76" s="79"/>
      <c r="AF76" s="3"/>
      <c r="AG76" s="79">
        <f>COUNTIF((AH7:AH66),"&gt;=75")</f>
        <v>34</v>
      </c>
      <c r="AH76" s="79"/>
    </row>
    <row r="77" spans="1:39" ht="14.4" x14ac:dyDescent="0.25">
      <c r="D77" s="33" t="s">
        <v>44</v>
      </c>
      <c r="E77" s="34">
        <f>COUNTIF((G7:G66),"&gt;=60")</f>
        <v>9</v>
      </c>
      <c r="F77" s="79">
        <f>E77-F76</f>
        <v>8</v>
      </c>
      <c r="G77" s="79"/>
      <c r="H77" s="34">
        <f>COUNTIF((J7:J66),"&gt;=60")</f>
        <v>17</v>
      </c>
      <c r="I77" s="79">
        <f>H77-I76</f>
        <v>11</v>
      </c>
      <c r="J77" s="79"/>
      <c r="N77" s="34">
        <f>COUNTIF((P7:P66),"&gt;=60")</f>
        <v>22</v>
      </c>
      <c r="O77" s="79">
        <f>N77-O76</f>
        <v>17</v>
      </c>
      <c r="P77" s="79"/>
      <c r="T77" s="34">
        <f>COUNTIF((V7:V66),"&gt;=60")</f>
        <v>9</v>
      </c>
      <c r="U77" s="79">
        <f>T77-U76</f>
        <v>4</v>
      </c>
      <c r="V77" s="79"/>
      <c r="Z77" s="34">
        <f>COUNTIF((AB7:AB66),"&gt;=60")</f>
        <v>27</v>
      </c>
      <c r="AA77" s="79">
        <f>Z77-AA76</f>
        <v>18</v>
      </c>
      <c r="AB77" s="79"/>
      <c r="AF77" s="34">
        <f>COUNTIF((AH7:AH66),"&gt;=60")</f>
        <v>54</v>
      </c>
      <c r="AG77" s="79">
        <f>AF77-AG76</f>
        <v>20</v>
      </c>
      <c r="AH77" s="79"/>
    </row>
    <row r="78" spans="1:39" ht="14.4" x14ac:dyDescent="0.25">
      <c r="D78" s="33" t="s">
        <v>81</v>
      </c>
      <c r="E78" s="34">
        <f>COUNTIF((G7:G66),"&gt;=40")</f>
        <v>31</v>
      </c>
      <c r="F78" s="79">
        <f>E78-E77</f>
        <v>22</v>
      </c>
      <c r="G78" s="79"/>
      <c r="H78" s="34">
        <f>COUNTIF((J7:J66),"&gt;=40")</f>
        <v>36</v>
      </c>
      <c r="I78" s="79">
        <f>H78-H77</f>
        <v>19</v>
      </c>
      <c r="J78" s="79"/>
      <c r="N78" s="34">
        <f>COUNTIF((P7:P66),"&gt;=40")</f>
        <v>41</v>
      </c>
      <c r="O78" s="79">
        <f>N78-N77</f>
        <v>19</v>
      </c>
      <c r="P78" s="79"/>
      <c r="T78" s="34">
        <f>COUNTIF((V7:V66),"&gt;=40")</f>
        <v>28</v>
      </c>
      <c r="U78" s="79">
        <f>T78-T77</f>
        <v>19</v>
      </c>
      <c r="V78" s="79"/>
      <c r="Z78" s="34">
        <f>COUNTIF((AB7:AB66),"&gt;=40")</f>
        <v>43</v>
      </c>
      <c r="AA78" s="79">
        <f>Z78-Z77</f>
        <v>16</v>
      </c>
      <c r="AB78" s="79"/>
      <c r="AF78" s="34">
        <f>COUNTIF((AH7:AH66),"&gt;=40")</f>
        <v>56</v>
      </c>
      <c r="AG78" s="79">
        <f>AF78-AF77</f>
        <v>2</v>
      </c>
      <c r="AH78" s="79"/>
    </row>
    <row r="79" spans="1:39" ht="14.4" x14ac:dyDescent="0.3">
      <c r="E79" s="32"/>
      <c r="H79" s="32"/>
      <c r="T79" s="32"/>
    </row>
    <row r="81" spans="2:8" ht="18" x14ac:dyDescent="0.25">
      <c r="C81" s="115" t="s">
        <v>248</v>
      </c>
      <c r="D81" s="116"/>
      <c r="E81" s="116"/>
      <c r="F81" s="116"/>
      <c r="G81" s="116"/>
      <c r="H81" s="117"/>
    </row>
    <row r="82" spans="2:8" ht="14.4" x14ac:dyDescent="0.25">
      <c r="C82" s="6" t="s">
        <v>83</v>
      </c>
      <c r="D82" s="35" t="s">
        <v>84</v>
      </c>
      <c r="E82" s="80" t="s">
        <v>85</v>
      </c>
      <c r="F82" s="80"/>
      <c r="G82" s="80" t="s">
        <v>86</v>
      </c>
      <c r="H82" s="80"/>
    </row>
    <row r="83" spans="2:8" ht="14.4" x14ac:dyDescent="0.25">
      <c r="C83" s="34">
        <v>1</v>
      </c>
      <c r="D83" s="31" t="s">
        <v>249</v>
      </c>
      <c r="E83" s="111" t="s">
        <v>250</v>
      </c>
      <c r="F83" s="111"/>
      <c r="G83" s="84">
        <f>E72</f>
        <v>62.068965517241381</v>
      </c>
      <c r="H83" s="79"/>
    </row>
    <row r="84" spans="2:8" ht="14.4" x14ac:dyDescent="0.25">
      <c r="C84" s="34">
        <v>2</v>
      </c>
      <c r="D84" s="31" t="s">
        <v>251</v>
      </c>
      <c r="E84" s="113" t="s">
        <v>90</v>
      </c>
      <c r="F84" s="114"/>
      <c r="G84" s="84">
        <f>H72</f>
        <v>60.344827586206897</v>
      </c>
      <c r="H84" s="79"/>
    </row>
    <row r="85" spans="2:8" ht="14.4" x14ac:dyDescent="0.25">
      <c r="C85" s="34">
        <v>2</v>
      </c>
      <c r="D85" s="31" t="s">
        <v>252</v>
      </c>
      <c r="E85" s="113" t="s">
        <v>92</v>
      </c>
      <c r="F85" s="114"/>
      <c r="G85" s="85">
        <f>N72</f>
        <v>68.965517241379317</v>
      </c>
      <c r="H85" s="87"/>
    </row>
    <row r="86" spans="2:8" ht="14.4" x14ac:dyDescent="0.25">
      <c r="C86" s="34">
        <v>3</v>
      </c>
      <c r="D86" s="31" t="s">
        <v>253</v>
      </c>
      <c r="E86" s="111" t="s">
        <v>88</v>
      </c>
      <c r="F86" s="111"/>
      <c r="G86" s="84">
        <f>T72</f>
        <v>50</v>
      </c>
      <c r="H86" s="79"/>
    </row>
    <row r="87" spans="2:8" ht="14.4" x14ac:dyDescent="0.25">
      <c r="C87" s="34">
        <v>4</v>
      </c>
      <c r="D87" s="31" t="s">
        <v>254</v>
      </c>
      <c r="E87" s="111" t="s">
        <v>94</v>
      </c>
      <c r="F87" s="111"/>
      <c r="G87" s="84">
        <f>Z72</f>
        <v>74.137931034482762</v>
      </c>
      <c r="H87" s="79"/>
    </row>
    <row r="88" spans="2:8" ht="14.4" x14ac:dyDescent="0.25">
      <c r="C88" s="34">
        <v>5</v>
      </c>
      <c r="D88" s="31" t="s">
        <v>255</v>
      </c>
      <c r="E88" s="111" t="s">
        <v>256</v>
      </c>
      <c r="F88" s="111"/>
      <c r="G88" s="84">
        <f>AF72</f>
        <v>96.551724137931032</v>
      </c>
      <c r="H88" s="79"/>
    </row>
    <row r="91" spans="2:8" x14ac:dyDescent="0.25">
      <c r="B91" s="112" t="s">
        <v>257</v>
      </c>
      <c r="C91" s="112"/>
      <c r="D91" s="112"/>
      <c r="E91" s="112"/>
      <c r="F91" s="112"/>
      <c r="G91" s="112"/>
      <c r="H91" s="112"/>
    </row>
    <row r="92" spans="2:8" x14ac:dyDescent="0.25">
      <c r="B92" s="42" t="s">
        <v>258</v>
      </c>
      <c r="C92" s="42" t="s">
        <v>103</v>
      </c>
      <c r="D92" s="42" t="s">
        <v>259</v>
      </c>
      <c r="E92" s="42" t="s">
        <v>99</v>
      </c>
      <c r="F92" s="112" t="s">
        <v>100</v>
      </c>
      <c r="G92" s="112"/>
      <c r="H92" s="112"/>
    </row>
    <row r="93" spans="2:8" ht="14.4" x14ac:dyDescent="0.25">
      <c r="B93" s="3">
        <v>1</v>
      </c>
      <c r="C93" s="51">
        <v>382232</v>
      </c>
      <c r="D93" s="52" t="s">
        <v>179</v>
      </c>
      <c r="E93" s="46">
        <v>85.176470588235304</v>
      </c>
      <c r="F93" s="110" t="s">
        <v>46</v>
      </c>
      <c r="G93" s="81"/>
      <c r="H93" s="81"/>
    </row>
    <row r="94" spans="2:8" ht="14.4" x14ac:dyDescent="0.25">
      <c r="B94" s="3">
        <v>2</v>
      </c>
      <c r="C94" s="51">
        <v>382227</v>
      </c>
      <c r="D94" s="52" t="s">
        <v>169</v>
      </c>
      <c r="E94" s="46">
        <v>82.117647058823522</v>
      </c>
      <c r="F94" s="110" t="s">
        <v>46</v>
      </c>
      <c r="G94" s="81"/>
      <c r="H94" s="81"/>
    </row>
    <row r="95" spans="2:8" ht="14.4" x14ac:dyDescent="0.25">
      <c r="B95" s="3">
        <v>3</v>
      </c>
      <c r="C95" s="3">
        <v>382237</v>
      </c>
      <c r="D95" s="7" t="s">
        <v>190</v>
      </c>
      <c r="E95" s="46">
        <v>80.82352941176471</v>
      </c>
      <c r="F95" s="110" t="s">
        <v>46</v>
      </c>
      <c r="G95" s="81"/>
      <c r="H95" s="81"/>
    </row>
    <row r="96" spans="2:8" ht="14.4" x14ac:dyDescent="0.25">
      <c r="B96" s="3">
        <v>4</v>
      </c>
      <c r="C96" s="3">
        <v>382215</v>
      </c>
      <c r="D96" s="7" t="s">
        <v>149</v>
      </c>
      <c r="E96" s="46">
        <v>80.235294117647058</v>
      </c>
      <c r="F96" s="110" t="s">
        <v>46</v>
      </c>
      <c r="G96" s="81"/>
      <c r="H96" s="81"/>
    </row>
    <row r="97" spans="2:8" ht="14.4" x14ac:dyDescent="0.25">
      <c r="B97" s="3">
        <v>5</v>
      </c>
      <c r="C97" s="3">
        <v>382242</v>
      </c>
      <c r="D97" s="7" t="s">
        <v>195</v>
      </c>
      <c r="E97" s="46">
        <v>79.294117647058826</v>
      </c>
      <c r="F97" s="110" t="s">
        <v>46</v>
      </c>
      <c r="G97" s="81"/>
      <c r="H97" s="81"/>
    </row>
  </sheetData>
  <mergeCells count="112">
    <mergeCell ref="T4:Y4"/>
    <mergeCell ref="Z4:AE4"/>
    <mergeCell ref="AF4:AH4"/>
    <mergeCell ref="AI4:AI5"/>
    <mergeCell ref="AJ4:AJ5"/>
    <mergeCell ref="AK4:AK5"/>
    <mergeCell ref="A1:AK1"/>
    <mergeCell ref="A2:AK2"/>
    <mergeCell ref="A3:AK3"/>
    <mergeCell ref="A4:A5"/>
    <mergeCell ref="B4:B5"/>
    <mergeCell ref="C4:C5"/>
    <mergeCell ref="D4:D5"/>
    <mergeCell ref="E4:G4"/>
    <mergeCell ref="H4:M4"/>
    <mergeCell ref="N4:S4"/>
    <mergeCell ref="W68:Y68"/>
    <mergeCell ref="Z68:AB68"/>
    <mergeCell ref="AC68:AE68"/>
    <mergeCell ref="AF68:AH68"/>
    <mergeCell ref="E69:G69"/>
    <mergeCell ref="H69:J69"/>
    <mergeCell ref="K69:M69"/>
    <mergeCell ref="N69:P69"/>
    <mergeCell ref="Q69:S69"/>
    <mergeCell ref="T69:V69"/>
    <mergeCell ref="E68:G68"/>
    <mergeCell ref="H68:J68"/>
    <mergeCell ref="K68:M68"/>
    <mergeCell ref="N68:P68"/>
    <mergeCell ref="Q68:S68"/>
    <mergeCell ref="T68:V68"/>
    <mergeCell ref="W69:Y69"/>
    <mergeCell ref="Z69:AB69"/>
    <mergeCell ref="AC69:AE69"/>
    <mergeCell ref="AF69:AH69"/>
    <mergeCell ref="E70:G70"/>
    <mergeCell ref="H70:J70"/>
    <mergeCell ref="K70:M70"/>
    <mergeCell ref="N70:P70"/>
    <mergeCell ref="Q70:S70"/>
    <mergeCell ref="T70:V70"/>
    <mergeCell ref="W70:Y70"/>
    <mergeCell ref="Z70:AB70"/>
    <mergeCell ref="AC70:AE70"/>
    <mergeCell ref="AF70:AH70"/>
    <mergeCell ref="E71:G71"/>
    <mergeCell ref="H71:J71"/>
    <mergeCell ref="K71:M71"/>
    <mergeCell ref="N71:P71"/>
    <mergeCell ref="Q71:S71"/>
    <mergeCell ref="T71:V71"/>
    <mergeCell ref="W71:Y71"/>
    <mergeCell ref="Z71:AB71"/>
    <mergeCell ref="AC71:AE71"/>
    <mergeCell ref="AF71:AH71"/>
    <mergeCell ref="E72:G72"/>
    <mergeCell ref="H72:J72"/>
    <mergeCell ref="K72:M72"/>
    <mergeCell ref="N72:P72"/>
    <mergeCell ref="Q72:S72"/>
    <mergeCell ref="T72:V72"/>
    <mergeCell ref="F76:G76"/>
    <mergeCell ref="I76:J76"/>
    <mergeCell ref="O76:P76"/>
    <mergeCell ref="U76:V76"/>
    <mergeCell ref="AA76:AB76"/>
    <mergeCell ref="AG76:AH76"/>
    <mergeCell ref="W72:Y72"/>
    <mergeCell ref="Z72:AB72"/>
    <mergeCell ref="AC72:AE72"/>
    <mergeCell ref="AF72:AH72"/>
    <mergeCell ref="E73:G73"/>
    <mergeCell ref="H73:M73"/>
    <mergeCell ref="N73:S73"/>
    <mergeCell ref="T73:Y73"/>
    <mergeCell ref="Z73:AE73"/>
    <mergeCell ref="AF73:AH73"/>
    <mergeCell ref="F78:G78"/>
    <mergeCell ref="I78:J78"/>
    <mergeCell ref="O78:P78"/>
    <mergeCell ref="U78:V78"/>
    <mergeCell ref="AA78:AB78"/>
    <mergeCell ref="AG78:AH78"/>
    <mergeCell ref="F77:G77"/>
    <mergeCell ref="I77:J77"/>
    <mergeCell ref="O77:P77"/>
    <mergeCell ref="U77:V77"/>
    <mergeCell ref="AA77:AB77"/>
    <mergeCell ref="AG77:AH77"/>
    <mergeCell ref="E85:F85"/>
    <mergeCell ref="G85:H85"/>
    <mergeCell ref="E86:F86"/>
    <mergeCell ref="G86:H86"/>
    <mergeCell ref="E87:F87"/>
    <mergeCell ref="G87:H87"/>
    <mergeCell ref="C81:H81"/>
    <mergeCell ref="E82:F82"/>
    <mergeCell ref="G82:H82"/>
    <mergeCell ref="E83:F83"/>
    <mergeCell ref="G83:H83"/>
    <mergeCell ref="E84:F84"/>
    <mergeCell ref="G84:H84"/>
    <mergeCell ref="F95:H95"/>
    <mergeCell ref="F96:H96"/>
    <mergeCell ref="F97:H97"/>
    <mergeCell ref="E88:F88"/>
    <mergeCell ref="G88:H88"/>
    <mergeCell ref="B91:H91"/>
    <mergeCell ref="F92:H92"/>
    <mergeCell ref="F93:H93"/>
    <mergeCell ref="F94:H94"/>
  </mergeCells>
  <conditionalFormatting sqref="E7:E66">
    <cfRule type="cellIs" dxfId="3" priority="4" operator="lessThan">
      <formula>28</formula>
    </cfRule>
  </conditionalFormatting>
  <conditionalFormatting sqref="H7:H66">
    <cfRule type="cellIs" dxfId="2" priority="2" operator="lessThan">
      <formula>28</formula>
    </cfRule>
    <cfRule type="cellIs" dxfId="1" priority="3" operator="lessThan">
      <formula>28</formula>
    </cfRule>
  </conditionalFormatting>
  <conditionalFormatting sqref="H7:H17">
    <cfRule type="cellIs" dxfId="0" priority="1" operator="lessThan">
      <formula>28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6"/>
  <sheetViews>
    <sheetView workbookViewId="0">
      <selection activeCell="F94" sqref="F94:I94"/>
    </sheetView>
  </sheetViews>
  <sheetFormatPr defaultRowHeight="15.6" x14ac:dyDescent="0.3"/>
  <cols>
    <col min="1" max="1" width="9" style="53" bestFit="1" customWidth="1"/>
    <col min="2" max="2" width="13.109375" style="53" customWidth="1"/>
    <col min="3" max="3" width="14.5546875" style="53" bestFit="1" customWidth="1"/>
    <col min="4" max="4" width="38.109375" style="65" bestFit="1" customWidth="1"/>
    <col min="5" max="16" width="9" style="53" bestFit="1" customWidth="1"/>
    <col min="17" max="17" width="9.88671875" style="53" bestFit="1" customWidth="1"/>
    <col min="18" max="18" width="11.21875" style="53" bestFit="1" customWidth="1"/>
    <col min="19" max="24" width="9" style="53" bestFit="1" customWidth="1"/>
    <col min="25" max="25" width="10.88671875" style="53" bestFit="1" customWidth="1"/>
    <col min="26" max="31" width="9" style="53" bestFit="1" customWidth="1"/>
    <col min="32" max="32" width="10.77734375" style="53" bestFit="1" customWidth="1"/>
    <col min="33" max="38" width="9" style="53" bestFit="1" customWidth="1"/>
    <col min="39" max="39" width="35" style="53" bestFit="1" customWidth="1"/>
    <col min="40" max="40" width="8.88671875" style="53"/>
    <col min="41" max="41" width="9.6640625" style="53" customWidth="1"/>
    <col min="42" max="16384" width="8.88671875" style="53"/>
  </cols>
  <sheetData>
    <row r="1" spans="1:42" ht="30.6" customHeight="1" x14ac:dyDescent="0.3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</row>
    <row r="2" spans="1:42" ht="20.399999999999999" x14ac:dyDescent="0.3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</row>
    <row r="3" spans="1:42" ht="22.8" x14ac:dyDescent="0.3">
      <c r="A3" s="138" t="s">
        <v>260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</row>
    <row r="4" spans="1:42" x14ac:dyDescent="0.3">
      <c r="A4" s="138" t="s">
        <v>261</v>
      </c>
      <c r="B4" s="138"/>
      <c r="C4" s="138"/>
      <c r="D4" s="138"/>
      <c r="E4" s="125" t="s">
        <v>262</v>
      </c>
      <c r="F4" s="125"/>
      <c r="G4" s="125"/>
      <c r="H4" s="125" t="s">
        <v>263</v>
      </c>
      <c r="I4" s="125"/>
      <c r="J4" s="125"/>
      <c r="K4" s="125"/>
      <c r="L4" s="125"/>
      <c r="M4" s="125"/>
      <c r="N4" s="125" t="s">
        <v>264</v>
      </c>
      <c r="O4" s="125"/>
      <c r="P4" s="125"/>
      <c r="Q4" s="125"/>
      <c r="R4" s="125"/>
      <c r="S4" s="125" t="s">
        <v>265</v>
      </c>
      <c r="T4" s="125"/>
      <c r="U4" s="125"/>
      <c r="V4" s="125"/>
      <c r="W4" s="125"/>
      <c r="X4" s="125"/>
      <c r="Y4" s="125"/>
      <c r="Z4" s="125" t="s">
        <v>266</v>
      </c>
      <c r="AA4" s="125"/>
      <c r="AB4" s="125"/>
      <c r="AC4" s="125"/>
      <c r="AD4" s="125"/>
      <c r="AE4" s="125"/>
      <c r="AF4" s="125"/>
      <c r="AG4" s="125" t="s">
        <v>267</v>
      </c>
      <c r="AH4" s="125"/>
      <c r="AI4" s="125"/>
      <c r="AJ4" s="54" t="s">
        <v>268</v>
      </c>
      <c r="AK4" s="135" t="s">
        <v>269</v>
      </c>
      <c r="AL4" s="125" t="s">
        <v>270</v>
      </c>
      <c r="AM4" s="125" t="s">
        <v>100</v>
      </c>
    </row>
    <row r="5" spans="1:42" x14ac:dyDescent="0.3">
      <c r="A5" s="138"/>
      <c r="B5" s="138"/>
      <c r="C5" s="138"/>
      <c r="D5" s="138"/>
      <c r="E5" s="125" t="s">
        <v>271</v>
      </c>
      <c r="F5" s="125"/>
      <c r="G5" s="125"/>
      <c r="H5" s="125" t="s">
        <v>272</v>
      </c>
      <c r="I5" s="125"/>
      <c r="J5" s="125"/>
      <c r="K5" s="125" t="s">
        <v>273</v>
      </c>
      <c r="L5" s="125"/>
      <c r="M5" s="125"/>
      <c r="N5" s="125" t="s">
        <v>274</v>
      </c>
      <c r="O5" s="125"/>
      <c r="P5" s="125"/>
      <c r="Q5" s="54" t="s">
        <v>275</v>
      </c>
      <c r="R5" s="54" t="s">
        <v>276</v>
      </c>
      <c r="S5" s="125" t="s">
        <v>277</v>
      </c>
      <c r="T5" s="125"/>
      <c r="U5" s="125"/>
      <c r="V5" s="125" t="s">
        <v>278</v>
      </c>
      <c r="W5" s="125"/>
      <c r="X5" s="125"/>
      <c r="Y5" s="54" t="s">
        <v>279</v>
      </c>
      <c r="Z5" s="125" t="s">
        <v>280</v>
      </c>
      <c r="AA5" s="125"/>
      <c r="AB5" s="125"/>
      <c r="AC5" s="125" t="s">
        <v>281</v>
      </c>
      <c r="AD5" s="125"/>
      <c r="AE5" s="125"/>
      <c r="AF5" s="54" t="s">
        <v>282</v>
      </c>
      <c r="AG5" s="125" t="s">
        <v>283</v>
      </c>
      <c r="AH5" s="125"/>
      <c r="AI5" s="125"/>
      <c r="AJ5" s="54" t="s">
        <v>284</v>
      </c>
      <c r="AK5" s="135"/>
      <c r="AL5" s="125"/>
      <c r="AM5" s="125"/>
    </row>
    <row r="6" spans="1:42" x14ac:dyDescent="0.3">
      <c r="A6" s="138"/>
      <c r="B6" s="138"/>
      <c r="C6" s="138"/>
      <c r="D6" s="138"/>
      <c r="E6" s="54"/>
      <c r="F6" s="54"/>
      <c r="G6" s="54">
        <v>100</v>
      </c>
      <c r="H6" s="54"/>
      <c r="I6" s="54"/>
      <c r="J6" s="54">
        <v>100</v>
      </c>
      <c r="K6" s="54"/>
      <c r="L6" s="54"/>
      <c r="M6" s="54">
        <v>100</v>
      </c>
      <c r="N6" s="54"/>
      <c r="O6" s="54"/>
      <c r="P6" s="54">
        <v>100</v>
      </c>
      <c r="Q6" s="55">
        <v>25</v>
      </c>
      <c r="R6" s="55">
        <v>25</v>
      </c>
      <c r="S6" s="54"/>
      <c r="T6" s="54"/>
      <c r="U6" s="54">
        <v>100</v>
      </c>
      <c r="V6" s="54"/>
      <c r="W6" s="54"/>
      <c r="X6" s="55">
        <v>50</v>
      </c>
      <c r="Y6" s="55">
        <v>25</v>
      </c>
      <c r="Z6" s="54"/>
      <c r="AA6" s="54"/>
      <c r="AB6" s="54">
        <v>100</v>
      </c>
      <c r="AC6" s="54"/>
      <c r="AD6" s="54"/>
      <c r="AE6" s="55">
        <v>50</v>
      </c>
      <c r="AF6" s="55">
        <v>25</v>
      </c>
      <c r="AG6" s="54"/>
      <c r="AH6" s="54"/>
      <c r="AI6" s="55">
        <v>50</v>
      </c>
      <c r="AJ6" s="55">
        <v>50</v>
      </c>
      <c r="AK6" s="135"/>
      <c r="AL6" s="125"/>
      <c r="AM6" s="125"/>
    </row>
    <row r="7" spans="1:42" x14ac:dyDescent="0.3">
      <c r="A7" s="138"/>
      <c r="B7" s="138"/>
      <c r="C7" s="138"/>
      <c r="D7" s="138"/>
      <c r="E7" s="54"/>
      <c r="F7" s="54"/>
      <c r="G7" s="54">
        <v>40</v>
      </c>
      <c r="H7" s="54"/>
      <c r="I7" s="54"/>
      <c r="J7" s="54">
        <v>40</v>
      </c>
      <c r="K7" s="54"/>
      <c r="L7" s="54"/>
      <c r="M7" s="54">
        <v>40</v>
      </c>
      <c r="N7" s="54"/>
      <c r="O7" s="54"/>
      <c r="P7" s="54">
        <v>40</v>
      </c>
      <c r="Q7" s="55">
        <v>10</v>
      </c>
      <c r="R7" s="55">
        <v>10</v>
      </c>
      <c r="S7" s="54"/>
      <c r="T7" s="54"/>
      <c r="U7" s="54">
        <v>40</v>
      </c>
      <c r="V7" s="54"/>
      <c r="W7" s="54"/>
      <c r="X7" s="55">
        <v>20</v>
      </c>
      <c r="Y7" s="55">
        <v>10</v>
      </c>
      <c r="Z7" s="54"/>
      <c r="AA7" s="54"/>
      <c r="AB7" s="54">
        <v>40</v>
      </c>
      <c r="AC7" s="54"/>
      <c r="AD7" s="54"/>
      <c r="AE7" s="55">
        <v>20</v>
      </c>
      <c r="AF7" s="55">
        <v>10</v>
      </c>
      <c r="AG7" s="54"/>
      <c r="AH7" s="54"/>
      <c r="AI7" s="55">
        <v>20</v>
      </c>
      <c r="AJ7" s="55">
        <v>20</v>
      </c>
      <c r="AK7" s="135"/>
      <c r="AL7" s="125"/>
      <c r="AM7" s="125"/>
    </row>
    <row r="8" spans="1:42" s="58" customFormat="1" ht="31.2" x14ac:dyDescent="0.3">
      <c r="A8" s="56" t="s">
        <v>285</v>
      </c>
      <c r="B8" s="56" t="s">
        <v>286</v>
      </c>
      <c r="C8" s="56" t="s">
        <v>287</v>
      </c>
      <c r="D8" s="57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8" t="s">
        <v>151</v>
      </c>
      <c r="AO8" s="58" t="s">
        <v>41</v>
      </c>
      <c r="AP8" s="58" t="s">
        <v>40</v>
      </c>
    </row>
    <row r="9" spans="1:42" x14ac:dyDescent="0.3">
      <c r="A9" s="59">
        <v>1</v>
      </c>
      <c r="B9" s="59">
        <v>382371</v>
      </c>
      <c r="C9" s="59">
        <v>23510220651</v>
      </c>
      <c r="D9" s="60" t="s">
        <v>288</v>
      </c>
      <c r="E9" s="59">
        <v>49</v>
      </c>
      <c r="F9" s="59">
        <v>15</v>
      </c>
      <c r="G9" s="59">
        <v>64</v>
      </c>
      <c r="H9" s="59" t="s">
        <v>289</v>
      </c>
      <c r="I9" s="59">
        <v>15</v>
      </c>
      <c r="J9" s="59" t="s">
        <v>188</v>
      </c>
      <c r="K9" s="59">
        <v>38</v>
      </c>
      <c r="L9" s="59">
        <v>40</v>
      </c>
      <c r="M9" s="59">
        <v>78</v>
      </c>
      <c r="N9" s="59">
        <v>29</v>
      </c>
      <c r="O9" s="59">
        <v>19</v>
      </c>
      <c r="P9" s="59">
        <v>48</v>
      </c>
      <c r="Q9" s="59">
        <v>18</v>
      </c>
      <c r="R9" s="59">
        <v>20</v>
      </c>
      <c r="S9" s="59" t="s">
        <v>168</v>
      </c>
      <c r="T9" s="59">
        <v>2</v>
      </c>
      <c r="U9" s="59" t="s">
        <v>290</v>
      </c>
      <c r="V9" s="59">
        <v>21</v>
      </c>
      <c r="W9" s="59">
        <v>20</v>
      </c>
      <c r="X9" s="59">
        <v>41</v>
      </c>
      <c r="Y9" s="59">
        <v>19</v>
      </c>
      <c r="Z9" s="59" t="s">
        <v>291</v>
      </c>
      <c r="AA9" s="59">
        <v>17</v>
      </c>
      <c r="AB9" s="59" t="s">
        <v>292</v>
      </c>
      <c r="AC9" s="59">
        <v>19</v>
      </c>
      <c r="AD9" s="59">
        <v>18</v>
      </c>
      <c r="AE9" s="59">
        <v>37</v>
      </c>
      <c r="AF9" s="59">
        <v>24</v>
      </c>
      <c r="AG9" s="59">
        <v>21</v>
      </c>
      <c r="AH9" s="59">
        <v>22</v>
      </c>
      <c r="AI9" s="59">
        <v>43</v>
      </c>
      <c r="AJ9" s="59">
        <v>44</v>
      </c>
      <c r="AK9" s="59">
        <v>503</v>
      </c>
      <c r="AL9" s="61">
        <v>55.888888888888886</v>
      </c>
      <c r="AM9" s="60" t="s">
        <v>40</v>
      </c>
    </row>
    <row r="10" spans="1:42" x14ac:dyDescent="0.3">
      <c r="A10" s="59">
        <v>2</v>
      </c>
      <c r="B10" s="59">
        <v>382372</v>
      </c>
      <c r="C10" s="59">
        <v>23510220652</v>
      </c>
      <c r="D10" s="60" t="s">
        <v>293</v>
      </c>
      <c r="E10" s="59">
        <v>32</v>
      </c>
      <c r="F10" s="59">
        <v>16</v>
      </c>
      <c r="G10" s="59">
        <v>48</v>
      </c>
      <c r="H10" s="59">
        <v>23</v>
      </c>
      <c r="I10" s="59">
        <v>17</v>
      </c>
      <c r="J10" s="59">
        <v>40</v>
      </c>
      <c r="K10" s="59">
        <v>42</v>
      </c>
      <c r="L10" s="59">
        <v>39</v>
      </c>
      <c r="M10" s="59">
        <v>81</v>
      </c>
      <c r="N10" s="59" t="s">
        <v>242</v>
      </c>
      <c r="O10" s="59">
        <v>8</v>
      </c>
      <c r="P10" s="59" t="s">
        <v>188</v>
      </c>
      <c r="Q10" s="59">
        <v>20</v>
      </c>
      <c r="R10" s="59">
        <v>18</v>
      </c>
      <c r="S10" s="59" t="s">
        <v>291</v>
      </c>
      <c r="T10" s="59">
        <v>10</v>
      </c>
      <c r="U10" s="59" t="s">
        <v>65</v>
      </c>
      <c r="V10" s="59">
        <v>22</v>
      </c>
      <c r="W10" s="59">
        <v>21</v>
      </c>
      <c r="X10" s="59">
        <v>43</v>
      </c>
      <c r="Y10" s="59">
        <v>20</v>
      </c>
      <c r="Z10" s="59">
        <v>22</v>
      </c>
      <c r="AA10" s="59">
        <v>26</v>
      </c>
      <c r="AB10" s="59">
        <v>48</v>
      </c>
      <c r="AC10" s="59">
        <v>21</v>
      </c>
      <c r="AD10" s="59">
        <v>21</v>
      </c>
      <c r="AE10" s="59">
        <v>42</v>
      </c>
      <c r="AF10" s="59">
        <v>18</v>
      </c>
      <c r="AG10" s="59">
        <v>20</v>
      </c>
      <c r="AH10" s="59">
        <v>22</v>
      </c>
      <c r="AI10" s="59">
        <v>42</v>
      </c>
      <c r="AJ10" s="59">
        <v>34</v>
      </c>
      <c r="AK10" s="59">
        <v>499</v>
      </c>
      <c r="AL10" s="61">
        <v>55.444444444444443</v>
      </c>
      <c r="AM10" s="60" t="s">
        <v>151</v>
      </c>
      <c r="AN10" s="53">
        <v>1</v>
      </c>
    </row>
    <row r="11" spans="1:42" x14ac:dyDescent="0.3">
      <c r="A11" s="59">
        <v>3</v>
      </c>
      <c r="B11" s="59">
        <v>382373</v>
      </c>
      <c r="C11" s="59">
        <v>23510220653</v>
      </c>
      <c r="D11" s="60" t="s">
        <v>294</v>
      </c>
      <c r="E11" s="59">
        <v>56</v>
      </c>
      <c r="F11" s="59">
        <v>7</v>
      </c>
      <c r="G11" s="59">
        <v>63</v>
      </c>
      <c r="H11" s="59">
        <v>21</v>
      </c>
      <c r="I11" s="59">
        <v>20</v>
      </c>
      <c r="J11" s="59">
        <v>41</v>
      </c>
      <c r="K11" s="59">
        <v>42</v>
      </c>
      <c r="L11" s="59">
        <v>39</v>
      </c>
      <c r="M11" s="59">
        <v>81</v>
      </c>
      <c r="N11" s="59" t="s">
        <v>290</v>
      </c>
      <c r="O11" s="59">
        <v>16</v>
      </c>
      <c r="P11" s="59" t="s">
        <v>234</v>
      </c>
      <c r="Q11" s="59">
        <v>20</v>
      </c>
      <c r="R11" s="59">
        <v>18</v>
      </c>
      <c r="S11" s="59" t="s">
        <v>232</v>
      </c>
      <c r="T11" s="59">
        <v>12</v>
      </c>
      <c r="U11" s="59" t="s">
        <v>188</v>
      </c>
      <c r="V11" s="59">
        <v>22</v>
      </c>
      <c r="W11" s="59">
        <v>21</v>
      </c>
      <c r="X11" s="59">
        <v>43</v>
      </c>
      <c r="Y11" s="59">
        <v>20</v>
      </c>
      <c r="Z11" s="59">
        <v>21</v>
      </c>
      <c r="AA11" s="59">
        <v>25</v>
      </c>
      <c r="AB11" s="59">
        <v>46</v>
      </c>
      <c r="AC11" s="59">
        <v>19</v>
      </c>
      <c r="AD11" s="59">
        <v>18</v>
      </c>
      <c r="AE11" s="59">
        <v>37</v>
      </c>
      <c r="AF11" s="59">
        <v>23</v>
      </c>
      <c r="AG11" s="59">
        <v>21</v>
      </c>
      <c r="AH11" s="59">
        <v>21</v>
      </c>
      <c r="AI11" s="59">
        <v>42</v>
      </c>
      <c r="AJ11" s="59">
        <v>44</v>
      </c>
      <c r="AK11" s="59">
        <v>544</v>
      </c>
      <c r="AL11" s="61">
        <v>60.444444444444443</v>
      </c>
      <c r="AM11" s="60" t="s">
        <v>151</v>
      </c>
      <c r="AN11" s="53">
        <v>1</v>
      </c>
    </row>
    <row r="12" spans="1:42" x14ac:dyDescent="0.3">
      <c r="A12" s="59">
        <v>4</v>
      </c>
      <c r="B12" s="59">
        <v>382374</v>
      </c>
      <c r="C12" s="59">
        <v>23510220654</v>
      </c>
      <c r="D12" s="60" t="s">
        <v>295</v>
      </c>
      <c r="E12" s="59" t="s">
        <v>66</v>
      </c>
      <c r="F12" s="59">
        <v>5</v>
      </c>
      <c r="G12" s="59" t="s">
        <v>296</v>
      </c>
      <c r="H12" s="59" t="s">
        <v>292</v>
      </c>
      <c r="I12" s="59">
        <v>16</v>
      </c>
      <c r="J12" s="59" t="s">
        <v>297</v>
      </c>
      <c r="K12" s="59">
        <v>40</v>
      </c>
      <c r="L12" s="59">
        <v>38</v>
      </c>
      <c r="M12" s="59">
        <v>78</v>
      </c>
      <c r="N12" s="59" t="s">
        <v>298</v>
      </c>
      <c r="O12" s="59">
        <v>8</v>
      </c>
      <c r="P12" s="59" t="s">
        <v>299</v>
      </c>
      <c r="Q12" s="59">
        <v>19</v>
      </c>
      <c r="R12" s="59">
        <v>21</v>
      </c>
      <c r="S12" s="59" t="s">
        <v>291</v>
      </c>
      <c r="T12" s="59">
        <v>5</v>
      </c>
      <c r="U12" s="59" t="s">
        <v>300</v>
      </c>
      <c r="V12" s="59">
        <v>22</v>
      </c>
      <c r="W12" s="59">
        <v>21</v>
      </c>
      <c r="X12" s="59">
        <v>43</v>
      </c>
      <c r="Y12" s="59">
        <v>15</v>
      </c>
      <c r="Z12" s="59" t="s">
        <v>290</v>
      </c>
      <c r="AA12" s="59">
        <v>18</v>
      </c>
      <c r="AB12" s="59" t="s">
        <v>297</v>
      </c>
      <c r="AC12" s="59">
        <v>19</v>
      </c>
      <c r="AD12" s="59">
        <v>21</v>
      </c>
      <c r="AE12" s="59">
        <v>40</v>
      </c>
      <c r="AF12" s="59">
        <v>19</v>
      </c>
      <c r="AG12" s="59">
        <v>20</v>
      </c>
      <c r="AH12" s="59">
        <v>21</v>
      </c>
      <c r="AI12" s="59">
        <v>41</v>
      </c>
      <c r="AJ12" s="59">
        <v>39</v>
      </c>
      <c r="AK12" s="59">
        <v>429</v>
      </c>
      <c r="AL12" s="61">
        <v>47.666666666666671</v>
      </c>
      <c r="AM12" s="60" t="s">
        <v>40</v>
      </c>
    </row>
    <row r="13" spans="1:42" x14ac:dyDescent="0.3">
      <c r="A13" s="59">
        <v>5</v>
      </c>
      <c r="B13" s="59">
        <v>382375</v>
      </c>
      <c r="C13" s="59">
        <v>23510220655</v>
      </c>
      <c r="D13" s="60" t="s">
        <v>301</v>
      </c>
      <c r="E13" s="59" t="s">
        <v>302</v>
      </c>
      <c r="F13" s="59">
        <v>7</v>
      </c>
      <c r="G13" s="59" t="s">
        <v>303</v>
      </c>
      <c r="H13" s="59">
        <v>27</v>
      </c>
      <c r="I13" s="59">
        <v>13</v>
      </c>
      <c r="J13" s="59">
        <v>40</v>
      </c>
      <c r="K13" s="59">
        <v>38</v>
      </c>
      <c r="L13" s="59">
        <v>37</v>
      </c>
      <c r="M13" s="59">
        <v>75</v>
      </c>
      <c r="N13" s="59" t="s">
        <v>290</v>
      </c>
      <c r="O13" s="59">
        <v>7</v>
      </c>
      <c r="P13" s="59" t="s">
        <v>299</v>
      </c>
      <c r="Q13" s="59">
        <v>22</v>
      </c>
      <c r="R13" s="59">
        <v>19</v>
      </c>
      <c r="S13" s="59" t="s">
        <v>176</v>
      </c>
      <c r="T13" s="59">
        <v>3</v>
      </c>
      <c r="U13" s="59" t="s">
        <v>290</v>
      </c>
      <c r="V13" s="59">
        <v>22</v>
      </c>
      <c r="W13" s="59">
        <v>21</v>
      </c>
      <c r="X13" s="59">
        <v>43</v>
      </c>
      <c r="Y13" s="59">
        <v>18</v>
      </c>
      <c r="Z13" s="59" t="s">
        <v>304</v>
      </c>
      <c r="AA13" s="59">
        <v>23</v>
      </c>
      <c r="AB13" s="59" t="s">
        <v>234</v>
      </c>
      <c r="AC13" s="59">
        <v>19</v>
      </c>
      <c r="AD13" s="59">
        <v>18</v>
      </c>
      <c r="AE13" s="59">
        <v>37</v>
      </c>
      <c r="AF13" s="59">
        <v>23</v>
      </c>
      <c r="AG13" s="59">
        <v>19</v>
      </c>
      <c r="AH13" s="59">
        <v>20</v>
      </c>
      <c r="AI13" s="59">
        <v>39</v>
      </c>
      <c r="AJ13" s="59">
        <v>37</v>
      </c>
      <c r="AK13" s="59">
        <v>447</v>
      </c>
      <c r="AL13" s="61">
        <v>49.666666666666664</v>
      </c>
      <c r="AM13" s="60" t="s">
        <v>40</v>
      </c>
    </row>
    <row r="14" spans="1:42" x14ac:dyDescent="0.3">
      <c r="A14" s="59">
        <v>6</v>
      </c>
      <c r="B14" s="59">
        <v>382376</v>
      </c>
      <c r="C14" s="59">
        <v>23510220656</v>
      </c>
      <c r="D14" s="60" t="s">
        <v>305</v>
      </c>
      <c r="E14" s="59">
        <v>46</v>
      </c>
      <c r="F14" s="59">
        <v>20</v>
      </c>
      <c r="G14" s="59">
        <v>66</v>
      </c>
      <c r="H14" s="59">
        <v>28</v>
      </c>
      <c r="I14" s="59">
        <v>16</v>
      </c>
      <c r="J14" s="59">
        <v>44</v>
      </c>
      <c r="K14" s="59">
        <v>38</v>
      </c>
      <c r="L14" s="59">
        <v>40</v>
      </c>
      <c r="M14" s="59">
        <v>78</v>
      </c>
      <c r="N14" s="59">
        <v>35</v>
      </c>
      <c r="O14" s="59">
        <v>21</v>
      </c>
      <c r="P14" s="59">
        <v>56</v>
      </c>
      <c r="Q14" s="59">
        <v>20</v>
      </c>
      <c r="R14" s="59">
        <v>17</v>
      </c>
      <c r="S14" s="59" t="s">
        <v>176</v>
      </c>
      <c r="T14" s="59">
        <v>7</v>
      </c>
      <c r="U14" s="59" t="s">
        <v>302</v>
      </c>
      <c r="V14" s="59">
        <v>22</v>
      </c>
      <c r="W14" s="59">
        <v>21</v>
      </c>
      <c r="X14" s="59">
        <v>43</v>
      </c>
      <c r="Y14" s="59">
        <v>22</v>
      </c>
      <c r="Z14" s="59">
        <v>26</v>
      </c>
      <c r="AA14" s="59">
        <v>25</v>
      </c>
      <c r="AB14" s="59">
        <v>51</v>
      </c>
      <c r="AC14" s="59">
        <v>21</v>
      </c>
      <c r="AD14" s="59">
        <v>21</v>
      </c>
      <c r="AE14" s="59">
        <v>42</v>
      </c>
      <c r="AF14" s="59">
        <v>24</v>
      </c>
      <c r="AG14" s="59">
        <v>21</v>
      </c>
      <c r="AH14" s="59">
        <v>21</v>
      </c>
      <c r="AI14" s="59">
        <v>42</v>
      </c>
      <c r="AJ14" s="59">
        <v>45</v>
      </c>
      <c r="AK14" s="59">
        <v>569</v>
      </c>
      <c r="AL14" s="61">
        <v>63.222222222222221</v>
      </c>
      <c r="AM14" s="60" t="s">
        <v>151</v>
      </c>
      <c r="AN14" s="53">
        <v>1</v>
      </c>
    </row>
    <row r="15" spans="1:42" x14ac:dyDescent="0.3">
      <c r="A15" s="59">
        <v>7</v>
      </c>
      <c r="B15" s="59">
        <v>382377</v>
      </c>
      <c r="C15" s="59">
        <v>23510220657</v>
      </c>
      <c r="D15" s="60" t="s">
        <v>306</v>
      </c>
      <c r="E15" s="59">
        <v>53</v>
      </c>
      <c r="F15" s="59">
        <v>26</v>
      </c>
      <c r="G15" s="59">
        <v>79</v>
      </c>
      <c r="H15" s="59">
        <v>30</v>
      </c>
      <c r="I15" s="59">
        <v>17</v>
      </c>
      <c r="J15" s="59">
        <v>47</v>
      </c>
      <c r="K15" s="59">
        <v>40</v>
      </c>
      <c r="L15" s="59">
        <v>40</v>
      </c>
      <c r="M15" s="59">
        <v>80</v>
      </c>
      <c r="N15" s="59">
        <v>49</v>
      </c>
      <c r="O15" s="59">
        <v>28</v>
      </c>
      <c r="P15" s="59">
        <v>77</v>
      </c>
      <c r="Q15" s="59">
        <v>21</v>
      </c>
      <c r="R15" s="59">
        <v>21</v>
      </c>
      <c r="S15" s="59" t="s">
        <v>307</v>
      </c>
      <c r="T15" s="59">
        <v>20</v>
      </c>
      <c r="U15" s="59" t="s">
        <v>308</v>
      </c>
      <c r="V15" s="59">
        <v>21</v>
      </c>
      <c r="W15" s="59">
        <v>20</v>
      </c>
      <c r="X15" s="59">
        <v>41</v>
      </c>
      <c r="Y15" s="59">
        <v>17</v>
      </c>
      <c r="Z15" s="59">
        <v>34</v>
      </c>
      <c r="AA15" s="59">
        <v>24</v>
      </c>
      <c r="AB15" s="59">
        <v>58</v>
      </c>
      <c r="AC15" s="59">
        <v>23</v>
      </c>
      <c r="AD15" s="59">
        <v>20</v>
      </c>
      <c r="AE15" s="59">
        <v>43</v>
      </c>
      <c r="AF15" s="59">
        <v>23</v>
      </c>
      <c r="AG15" s="59">
        <v>20</v>
      </c>
      <c r="AH15" s="59">
        <v>20</v>
      </c>
      <c r="AI15" s="59">
        <v>40</v>
      </c>
      <c r="AJ15" s="59">
        <v>45</v>
      </c>
      <c r="AK15" s="59">
        <v>627</v>
      </c>
      <c r="AL15" s="61">
        <v>69.666666666666671</v>
      </c>
      <c r="AM15" s="60" t="s">
        <v>58</v>
      </c>
      <c r="AO15" s="53">
        <v>1</v>
      </c>
    </row>
    <row r="16" spans="1:42" x14ac:dyDescent="0.3">
      <c r="A16" s="59">
        <v>8</v>
      </c>
      <c r="B16" s="59">
        <v>382378</v>
      </c>
      <c r="C16" s="59">
        <v>23510220658</v>
      </c>
      <c r="D16" s="60" t="s">
        <v>309</v>
      </c>
      <c r="E16" s="59">
        <v>29</v>
      </c>
      <c r="F16" s="59">
        <v>14</v>
      </c>
      <c r="G16" s="59">
        <v>43</v>
      </c>
      <c r="H16" s="59">
        <v>26</v>
      </c>
      <c r="I16" s="59">
        <v>16</v>
      </c>
      <c r="J16" s="59">
        <v>42</v>
      </c>
      <c r="K16" s="59">
        <v>37</v>
      </c>
      <c r="L16" s="59">
        <v>40</v>
      </c>
      <c r="M16" s="59">
        <v>77</v>
      </c>
      <c r="N16" s="59">
        <v>35</v>
      </c>
      <c r="O16" s="59">
        <v>12</v>
      </c>
      <c r="P16" s="59">
        <v>47</v>
      </c>
      <c r="Q16" s="59">
        <v>20</v>
      </c>
      <c r="R16" s="59">
        <v>17</v>
      </c>
      <c r="S16" s="59" t="s">
        <v>302</v>
      </c>
      <c r="T16" s="59">
        <v>6</v>
      </c>
      <c r="U16" s="59" t="s">
        <v>238</v>
      </c>
      <c r="V16" s="59">
        <v>21</v>
      </c>
      <c r="W16" s="59">
        <v>20</v>
      </c>
      <c r="X16" s="59">
        <v>41</v>
      </c>
      <c r="Y16" s="59">
        <v>16</v>
      </c>
      <c r="Z16" s="59">
        <v>36</v>
      </c>
      <c r="AA16" s="59">
        <v>24</v>
      </c>
      <c r="AB16" s="59">
        <v>60</v>
      </c>
      <c r="AC16" s="59">
        <v>21</v>
      </c>
      <c r="AD16" s="59">
        <v>21</v>
      </c>
      <c r="AE16" s="59">
        <v>42</v>
      </c>
      <c r="AF16" s="59">
        <v>24</v>
      </c>
      <c r="AG16" s="59">
        <v>20</v>
      </c>
      <c r="AH16" s="59">
        <v>21</v>
      </c>
      <c r="AI16" s="59">
        <v>41</v>
      </c>
      <c r="AJ16" s="59">
        <v>44</v>
      </c>
      <c r="AK16" s="59">
        <v>539</v>
      </c>
      <c r="AL16" s="61">
        <v>59.888888888888893</v>
      </c>
      <c r="AM16" s="60" t="s">
        <v>151</v>
      </c>
      <c r="AN16" s="53">
        <v>1</v>
      </c>
    </row>
    <row r="17" spans="1:41" x14ac:dyDescent="0.3">
      <c r="A17" s="59">
        <v>9</v>
      </c>
      <c r="B17" s="59">
        <v>382379</v>
      </c>
      <c r="C17" s="59">
        <v>23510220659</v>
      </c>
      <c r="D17" s="60" t="s">
        <v>310</v>
      </c>
      <c r="E17" s="59">
        <v>60</v>
      </c>
      <c r="F17" s="59">
        <v>12</v>
      </c>
      <c r="G17" s="59">
        <v>72</v>
      </c>
      <c r="H17" s="59" t="s">
        <v>66</v>
      </c>
      <c r="I17" s="59">
        <v>16</v>
      </c>
      <c r="J17" s="59" t="s">
        <v>175</v>
      </c>
      <c r="K17" s="59">
        <v>37</v>
      </c>
      <c r="L17" s="59">
        <v>38</v>
      </c>
      <c r="M17" s="59">
        <v>75</v>
      </c>
      <c r="N17" s="59">
        <v>62</v>
      </c>
      <c r="O17" s="59">
        <v>27</v>
      </c>
      <c r="P17" s="59">
        <v>89</v>
      </c>
      <c r="Q17" s="59">
        <v>20</v>
      </c>
      <c r="R17" s="59">
        <v>21</v>
      </c>
      <c r="S17" s="59" t="s">
        <v>296</v>
      </c>
      <c r="T17" s="59">
        <v>10</v>
      </c>
      <c r="U17" s="59" t="s">
        <v>234</v>
      </c>
      <c r="V17" s="59">
        <v>22</v>
      </c>
      <c r="W17" s="59">
        <v>21</v>
      </c>
      <c r="X17" s="59">
        <v>43</v>
      </c>
      <c r="Y17" s="59">
        <v>18</v>
      </c>
      <c r="Z17" s="59" t="s">
        <v>168</v>
      </c>
      <c r="AA17" s="59">
        <v>19</v>
      </c>
      <c r="AB17" s="59" t="s">
        <v>175</v>
      </c>
      <c r="AC17" s="59">
        <v>19</v>
      </c>
      <c r="AD17" s="59">
        <v>18</v>
      </c>
      <c r="AE17" s="59">
        <v>37</v>
      </c>
      <c r="AF17" s="59">
        <v>23</v>
      </c>
      <c r="AG17" s="59">
        <v>21</v>
      </c>
      <c r="AH17" s="59">
        <v>21</v>
      </c>
      <c r="AI17" s="59">
        <v>42</v>
      </c>
      <c r="AJ17" s="59">
        <v>45</v>
      </c>
      <c r="AK17" s="59">
        <v>580</v>
      </c>
      <c r="AL17" s="61">
        <v>64.444444444444443</v>
      </c>
      <c r="AM17" s="60" t="s">
        <v>40</v>
      </c>
    </row>
    <row r="18" spans="1:41" x14ac:dyDescent="0.3">
      <c r="A18" s="62">
        <v>10</v>
      </c>
      <c r="B18" s="62">
        <v>382380</v>
      </c>
      <c r="C18" s="62">
        <v>23510220660</v>
      </c>
      <c r="D18" s="63" t="s">
        <v>311</v>
      </c>
      <c r="E18" s="62" t="s">
        <v>223</v>
      </c>
      <c r="F18" s="62" t="s">
        <v>223</v>
      </c>
      <c r="G18" s="62" t="s">
        <v>223</v>
      </c>
      <c r="H18" s="62" t="s">
        <v>223</v>
      </c>
      <c r="I18" s="62" t="s">
        <v>223</v>
      </c>
      <c r="J18" s="62" t="s">
        <v>223</v>
      </c>
      <c r="K18" s="62" t="s">
        <v>223</v>
      </c>
      <c r="L18" s="62" t="s">
        <v>223</v>
      </c>
      <c r="M18" s="62" t="s">
        <v>223</v>
      </c>
      <c r="N18" s="62" t="s">
        <v>223</v>
      </c>
      <c r="O18" s="62" t="s">
        <v>223</v>
      </c>
      <c r="P18" s="62" t="s">
        <v>223</v>
      </c>
      <c r="Q18" s="62" t="s">
        <v>223</v>
      </c>
      <c r="R18" s="62" t="s">
        <v>223</v>
      </c>
      <c r="S18" s="62" t="s">
        <v>223</v>
      </c>
      <c r="T18" s="62" t="s">
        <v>223</v>
      </c>
      <c r="U18" s="62" t="s">
        <v>223</v>
      </c>
      <c r="V18" s="62" t="s">
        <v>223</v>
      </c>
      <c r="W18" s="62" t="s">
        <v>223</v>
      </c>
      <c r="X18" s="62" t="s">
        <v>223</v>
      </c>
      <c r="Y18" s="62" t="s">
        <v>223</v>
      </c>
      <c r="Z18" s="62" t="s">
        <v>223</v>
      </c>
      <c r="AA18" s="62">
        <v>0</v>
      </c>
      <c r="AB18" s="62" t="s">
        <v>223</v>
      </c>
      <c r="AC18" s="62" t="s">
        <v>223</v>
      </c>
      <c r="AD18" s="62" t="s">
        <v>223</v>
      </c>
      <c r="AE18" s="62" t="s">
        <v>223</v>
      </c>
      <c r="AF18" s="62" t="s">
        <v>223</v>
      </c>
      <c r="AG18" s="62" t="s">
        <v>223</v>
      </c>
      <c r="AH18" s="62" t="s">
        <v>223</v>
      </c>
      <c r="AI18" s="62" t="s">
        <v>223</v>
      </c>
      <c r="AJ18" s="62" t="s">
        <v>223</v>
      </c>
      <c r="AK18" s="62">
        <v>0</v>
      </c>
      <c r="AL18" s="64">
        <v>0</v>
      </c>
      <c r="AM18" s="63" t="s">
        <v>222</v>
      </c>
    </row>
    <row r="19" spans="1:41" x14ac:dyDescent="0.3">
      <c r="A19" s="59">
        <v>11</v>
      </c>
      <c r="B19" s="59">
        <v>382381</v>
      </c>
      <c r="C19" s="59">
        <v>23510220662</v>
      </c>
      <c r="D19" s="60" t="s">
        <v>312</v>
      </c>
      <c r="E19" s="59">
        <v>32</v>
      </c>
      <c r="F19" s="59">
        <v>12</v>
      </c>
      <c r="G19" s="59">
        <v>44</v>
      </c>
      <c r="H19" s="59">
        <v>23</v>
      </c>
      <c r="I19" s="59">
        <v>17</v>
      </c>
      <c r="J19" s="59">
        <v>40</v>
      </c>
      <c r="K19" s="59">
        <v>40</v>
      </c>
      <c r="L19" s="59">
        <v>40</v>
      </c>
      <c r="M19" s="59">
        <v>80</v>
      </c>
      <c r="N19" s="62" t="s">
        <v>313</v>
      </c>
      <c r="O19" s="59">
        <v>14</v>
      </c>
      <c r="P19" s="59" t="s">
        <v>314</v>
      </c>
      <c r="Q19" s="59">
        <v>22</v>
      </c>
      <c r="R19" s="59">
        <v>21</v>
      </c>
      <c r="S19" s="59" t="s">
        <v>56</v>
      </c>
      <c r="T19" s="59">
        <v>13</v>
      </c>
      <c r="U19" s="59" t="s">
        <v>315</v>
      </c>
      <c r="V19" s="59">
        <v>21</v>
      </c>
      <c r="W19" s="59">
        <v>20</v>
      </c>
      <c r="X19" s="59">
        <v>41</v>
      </c>
      <c r="Y19" s="59">
        <v>23</v>
      </c>
      <c r="Z19" s="59">
        <v>15</v>
      </c>
      <c r="AA19" s="59">
        <v>25</v>
      </c>
      <c r="AB19" s="59">
        <v>40</v>
      </c>
      <c r="AC19" s="59">
        <v>23</v>
      </c>
      <c r="AD19" s="59">
        <v>21</v>
      </c>
      <c r="AE19" s="59">
        <v>44</v>
      </c>
      <c r="AF19" s="59">
        <v>23</v>
      </c>
      <c r="AG19" s="59">
        <v>21</v>
      </c>
      <c r="AH19" s="59">
        <v>21</v>
      </c>
      <c r="AI19" s="59">
        <v>42</v>
      </c>
      <c r="AJ19" s="59">
        <v>42</v>
      </c>
      <c r="AK19" s="59">
        <v>535</v>
      </c>
      <c r="AL19" s="61">
        <v>59.444444444444443</v>
      </c>
      <c r="AM19" s="60" t="s">
        <v>58</v>
      </c>
      <c r="AO19" s="53">
        <v>1</v>
      </c>
    </row>
    <row r="20" spans="1:41" x14ac:dyDescent="0.3">
      <c r="A20" s="59">
        <v>12</v>
      </c>
      <c r="B20" s="59">
        <v>382382</v>
      </c>
      <c r="C20" s="59">
        <v>23510220663</v>
      </c>
      <c r="D20" s="60" t="s">
        <v>316</v>
      </c>
      <c r="E20" s="59">
        <v>42</v>
      </c>
      <c r="F20" s="59">
        <v>9</v>
      </c>
      <c r="G20" s="59">
        <v>51</v>
      </c>
      <c r="H20" s="59" t="s">
        <v>302</v>
      </c>
      <c r="I20" s="59">
        <v>14</v>
      </c>
      <c r="J20" s="59" t="s">
        <v>297</v>
      </c>
      <c r="K20" s="59">
        <v>37</v>
      </c>
      <c r="L20" s="59">
        <v>36</v>
      </c>
      <c r="M20" s="59">
        <v>73</v>
      </c>
      <c r="N20" s="59">
        <v>33</v>
      </c>
      <c r="O20" s="59">
        <v>10</v>
      </c>
      <c r="P20" s="59">
        <v>43</v>
      </c>
      <c r="Q20" s="59">
        <v>18</v>
      </c>
      <c r="R20" s="59">
        <v>18</v>
      </c>
      <c r="S20" s="59" t="s">
        <v>291</v>
      </c>
      <c r="T20" s="59">
        <v>5</v>
      </c>
      <c r="U20" s="59" t="s">
        <v>300</v>
      </c>
      <c r="V20" s="59">
        <v>21</v>
      </c>
      <c r="W20" s="59">
        <v>20</v>
      </c>
      <c r="X20" s="59">
        <v>41</v>
      </c>
      <c r="Y20" s="59">
        <v>17</v>
      </c>
      <c r="Z20" s="59" t="s">
        <v>176</v>
      </c>
      <c r="AA20" s="59">
        <v>19</v>
      </c>
      <c r="AB20" s="59" t="s">
        <v>234</v>
      </c>
      <c r="AC20" s="59">
        <v>19</v>
      </c>
      <c r="AD20" s="59">
        <v>19</v>
      </c>
      <c r="AE20" s="59">
        <v>38</v>
      </c>
      <c r="AF20" s="59">
        <v>19</v>
      </c>
      <c r="AG20" s="59">
        <v>20</v>
      </c>
      <c r="AH20" s="59">
        <v>21</v>
      </c>
      <c r="AI20" s="59">
        <v>41</v>
      </c>
      <c r="AJ20" s="59">
        <v>42</v>
      </c>
      <c r="AK20" s="59">
        <v>470</v>
      </c>
      <c r="AL20" s="61">
        <v>52.222222222222229</v>
      </c>
      <c r="AM20" s="60" t="s">
        <v>40</v>
      </c>
    </row>
    <row r="21" spans="1:41" x14ac:dyDescent="0.3">
      <c r="A21" s="59">
        <v>13</v>
      </c>
      <c r="B21" s="59">
        <v>382383</v>
      </c>
      <c r="C21" s="59">
        <v>23510220664</v>
      </c>
      <c r="D21" s="60" t="s">
        <v>317</v>
      </c>
      <c r="E21" s="59">
        <v>58</v>
      </c>
      <c r="F21" s="59">
        <v>11</v>
      </c>
      <c r="G21" s="59">
        <v>69</v>
      </c>
      <c r="H21" s="59">
        <v>26</v>
      </c>
      <c r="I21" s="59">
        <v>22</v>
      </c>
      <c r="J21" s="59">
        <v>48</v>
      </c>
      <c r="K21" s="59">
        <v>42</v>
      </c>
      <c r="L21" s="59">
        <v>44</v>
      </c>
      <c r="M21" s="59">
        <v>86</v>
      </c>
      <c r="N21" s="59">
        <v>54</v>
      </c>
      <c r="O21" s="59">
        <v>14</v>
      </c>
      <c r="P21" s="59">
        <v>68</v>
      </c>
      <c r="Q21" s="59">
        <v>22</v>
      </c>
      <c r="R21" s="59">
        <v>23</v>
      </c>
      <c r="S21" s="59">
        <v>37</v>
      </c>
      <c r="T21" s="59">
        <v>20</v>
      </c>
      <c r="U21" s="59">
        <v>57</v>
      </c>
      <c r="V21" s="59">
        <v>22</v>
      </c>
      <c r="W21" s="59">
        <v>21</v>
      </c>
      <c r="X21" s="59">
        <v>43</v>
      </c>
      <c r="Y21" s="59">
        <v>21</v>
      </c>
      <c r="Z21" s="59">
        <v>38</v>
      </c>
      <c r="AA21" s="59">
        <v>27</v>
      </c>
      <c r="AB21" s="59">
        <v>65</v>
      </c>
      <c r="AC21" s="59">
        <v>23</v>
      </c>
      <c r="AD21" s="59">
        <v>24</v>
      </c>
      <c r="AE21" s="59">
        <v>47</v>
      </c>
      <c r="AF21" s="59">
        <v>23</v>
      </c>
      <c r="AG21" s="59">
        <v>21</v>
      </c>
      <c r="AH21" s="59">
        <v>22</v>
      </c>
      <c r="AI21" s="59">
        <v>43</v>
      </c>
      <c r="AJ21" s="59">
        <v>45</v>
      </c>
      <c r="AK21" s="59">
        <v>660</v>
      </c>
      <c r="AL21" s="61">
        <v>73.333333333333329</v>
      </c>
      <c r="AM21" s="60" t="s">
        <v>44</v>
      </c>
      <c r="AO21" s="53">
        <v>1</v>
      </c>
    </row>
    <row r="22" spans="1:41" x14ac:dyDescent="0.3">
      <c r="A22" s="59">
        <v>14</v>
      </c>
      <c r="B22" s="59">
        <v>382384</v>
      </c>
      <c r="C22" s="59">
        <v>23510220665</v>
      </c>
      <c r="D22" s="60" t="s">
        <v>318</v>
      </c>
      <c r="E22" s="59" t="s">
        <v>291</v>
      </c>
      <c r="F22" s="59">
        <v>0</v>
      </c>
      <c r="G22" s="59" t="s">
        <v>291</v>
      </c>
      <c r="H22" s="59" t="s">
        <v>302</v>
      </c>
      <c r="I22" s="59">
        <v>12</v>
      </c>
      <c r="J22" s="59" t="s">
        <v>234</v>
      </c>
      <c r="K22" s="59">
        <v>38</v>
      </c>
      <c r="L22" s="59">
        <v>40</v>
      </c>
      <c r="M22" s="59">
        <v>78</v>
      </c>
      <c r="N22" s="59" t="s">
        <v>319</v>
      </c>
      <c r="O22" s="59">
        <v>2</v>
      </c>
      <c r="P22" s="59" t="s">
        <v>168</v>
      </c>
      <c r="Q22" s="59">
        <v>18</v>
      </c>
      <c r="R22" s="59">
        <v>17</v>
      </c>
      <c r="S22" s="59" t="s">
        <v>319</v>
      </c>
      <c r="T22" s="59">
        <v>0</v>
      </c>
      <c r="U22" s="59" t="s">
        <v>319</v>
      </c>
      <c r="V22" s="59">
        <v>22</v>
      </c>
      <c r="W22" s="59">
        <v>21</v>
      </c>
      <c r="X22" s="59">
        <v>43</v>
      </c>
      <c r="Y22" s="59">
        <v>12</v>
      </c>
      <c r="Z22" s="59" t="s">
        <v>320</v>
      </c>
      <c r="AA22" s="59">
        <v>21</v>
      </c>
      <c r="AB22" s="59" t="s">
        <v>177</v>
      </c>
      <c r="AC22" s="59">
        <v>10</v>
      </c>
      <c r="AD22" s="59">
        <v>14</v>
      </c>
      <c r="AE22" s="59">
        <v>24</v>
      </c>
      <c r="AF22" s="59">
        <v>18</v>
      </c>
      <c r="AG22" s="59">
        <v>17</v>
      </c>
      <c r="AH22" s="59">
        <v>19</v>
      </c>
      <c r="AI22" s="59">
        <v>36</v>
      </c>
      <c r="AJ22" s="59">
        <v>44</v>
      </c>
      <c r="AK22" s="59">
        <v>375</v>
      </c>
      <c r="AL22" s="61">
        <v>41.666666666666671</v>
      </c>
      <c r="AM22" s="60" t="s">
        <v>40</v>
      </c>
    </row>
    <row r="23" spans="1:41" x14ac:dyDescent="0.3">
      <c r="A23" s="59">
        <v>15</v>
      </c>
      <c r="B23" s="59">
        <v>382385</v>
      </c>
      <c r="C23" s="59">
        <v>23510220666</v>
      </c>
      <c r="D23" s="60" t="s">
        <v>321</v>
      </c>
      <c r="E23" s="59" t="s">
        <v>64</v>
      </c>
      <c r="F23" s="59">
        <v>3</v>
      </c>
      <c r="G23" s="59" t="s">
        <v>322</v>
      </c>
      <c r="H23" s="59">
        <v>30</v>
      </c>
      <c r="I23" s="59">
        <v>22</v>
      </c>
      <c r="J23" s="59">
        <v>52</v>
      </c>
      <c r="K23" s="59">
        <v>37</v>
      </c>
      <c r="L23" s="59">
        <v>40</v>
      </c>
      <c r="M23" s="59">
        <v>77</v>
      </c>
      <c r="N23" s="59" t="s">
        <v>319</v>
      </c>
      <c r="O23" s="59">
        <v>5</v>
      </c>
      <c r="P23" s="59" t="s">
        <v>66</v>
      </c>
      <c r="Q23" s="59">
        <v>18</v>
      </c>
      <c r="R23" s="59">
        <v>20</v>
      </c>
      <c r="S23" s="59" t="s">
        <v>289</v>
      </c>
      <c r="T23" s="59">
        <v>4</v>
      </c>
      <c r="U23" s="59" t="s">
        <v>323</v>
      </c>
      <c r="V23" s="59">
        <v>21</v>
      </c>
      <c r="W23" s="59">
        <v>20</v>
      </c>
      <c r="X23" s="59">
        <v>41</v>
      </c>
      <c r="Y23" s="59">
        <v>20</v>
      </c>
      <c r="Z23" s="59" t="s">
        <v>291</v>
      </c>
      <c r="AA23" s="59">
        <v>24</v>
      </c>
      <c r="AB23" s="59" t="s">
        <v>323</v>
      </c>
      <c r="AC23" s="59">
        <v>23</v>
      </c>
      <c r="AD23" s="59">
        <v>24</v>
      </c>
      <c r="AE23" s="59">
        <v>47</v>
      </c>
      <c r="AF23" s="59">
        <v>24</v>
      </c>
      <c r="AG23" s="59">
        <v>20</v>
      </c>
      <c r="AH23" s="59">
        <v>21</v>
      </c>
      <c r="AI23" s="59">
        <v>41</v>
      </c>
      <c r="AJ23" s="59">
        <v>45</v>
      </c>
      <c r="AK23" s="59">
        <v>452</v>
      </c>
      <c r="AL23" s="61">
        <v>50.222222222222221</v>
      </c>
      <c r="AM23" s="60" t="s">
        <v>40</v>
      </c>
    </row>
    <row r="24" spans="1:41" x14ac:dyDescent="0.3">
      <c r="A24" s="59">
        <v>16</v>
      </c>
      <c r="B24" s="59">
        <v>382386</v>
      </c>
      <c r="C24" s="59">
        <v>23510220667</v>
      </c>
      <c r="D24" s="60" t="s">
        <v>324</v>
      </c>
      <c r="E24" s="59" t="s">
        <v>300</v>
      </c>
      <c r="F24" s="59">
        <v>2</v>
      </c>
      <c r="G24" s="59" t="s">
        <v>325</v>
      </c>
      <c r="H24" s="59" t="s">
        <v>302</v>
      </c>
      <c r="I24" s="59">
        <v>14</v>
      </c>
      <c r="J24" s="59" t="s">
        <v>297</v>
      </c>
      <c r="K24" s="59">
        <v>39</v>
      </c>
      <c r="L24" s="59">
        <v>39</v>
      </c>
      <c r="M24" s="59">
        <v>78</v>
      </c>
      <c r="N24" s="59" t="s">
        <v>319</v>
      </c>
      <c r="O24" s="59">
        <v>4</v>
      </c>
      <c r="P24" s="59" t="s">
        <v>290</v>
      </c>
      <c r="Q24" s="59">
        <v>18</v>
      </c>
      <c r="R24" s="59">
        <v>19</v>
      </c>
      <c r="S24" s="59" t="s">
        <v>168</v>
      </c>
      <c r="T24" s="59">
        <v>3</v>
      </c>
      <c r="U24" s="59" t="s">
        <v>66</v>
      </c>
      <c r="V24" s="59">
        <v>22</v>
      </c>
      <c r="W24" s="59">
        <v>21</v>
      </c>
      <c r="X24" s="59">
        <v>43</v>
      </c>
      <c r="Y24" s="59">
        <v>18</v>
      </c>
      <c r="Z24" s="59" t="s">
        <v>320</v>
      </c>
      <c r="AA24" s="59">
        <v>20</v>
      </c>
      <c r="AB24" s="59" t="s">
        <v>189</v>
      </c>
      <c r="AC24" s="59">
        <v>21</v>
      </c>
      <c r="AD24" s="59">
        <v>18</v>
      </c>
      <c r="AE24" s="59">
        <v>39</v>
      </c>
      <c r="AF24" s="59">
        <v>23</v>
      </c>
      <c r="AG24" s="59">
        <v>20</v>
      </c>
      <c r="AH24" s="59">
        <v>22</v>
      </c>
      <c r="AI24" s="59">
        <v>42</v>
      </c>
      <c r="AJ24" s="59">
        <v>37</v>
      </c>
      <c r="AK24" s="59">
        <v>417</v>
      </c>
      <c r="AL24" s="61">
        <v>46.333333333333329</v>
      </c>
      <c r="AM24" s="60" t="s">
        <v>40</v>
      </c>
    </row>
    <row r="25" spans="1:41" x14ac:dyDescent="0.3">
      <c r="A25" s="59">
        <v>17</v>
      </c>
      <c r="B25" s="59">
        <v>382387</v>
      </c>
      <c r="C25" s="59">
        <v>23510220668</v>
      </c>
      <c r="D25" s="60" t="s">
        <v>326</v>
      </c>
      <c r="E25" s="59">
        <v>42</v>
      </c>
      <c r="F25" s="59">
        <v>14</v>
      </c>
      <c r="G25" s="59">
        <v>56</v>
      </c>
      <c r="H25" s="59">
        <v>25</v>
      </c>
      <c r="I25" s="59">
        <v>15</v>
      </c>
      <c r="J25" s="59">
        <v>40</v>
      </c>
      <c r="K25" s="59">
        <v>40</v>
      </c>
      <c r="L25" s="59">
        <v>40</v>
      </c>
      <c r="M25" s="59">
        <v>80</v>
      </c>
      <c r="N25" s="59">
        <v>50</v>
      </c>
      <c r="O25" s="59">
        <v>18</v>
      </c>
      <c r="P25" s="59">
        <v>68</v>
      </c>
      <c r="Q25" s="59">
        <v>20</v>
      </c>
      <c r="R25" s="59">
        <v>21</v>
      </c>
      <c r="S25" s="59">
        <v>31</v>
      </c>
      <c r="T25" s="59">
        <v>17</v>
      </c>
      <c r="U25" s="59">
        <v>48</v>
      </c>
      <c r="V25" s="59">
        <v>22</v>
      </c>
      <c r="W25" s="59">
        <v>21</v>
      </c>
      <c r="X25" s="59">
        <v>43</v>
      </c>
      <c r="Y25" s="59">
        <v>20</v>
      </c>
      <c r="Z25" s="59">
        <v>27</v>
      </c>
      <c r="AA25" s="59">
        <v>24</v>
      </c>
      <c r="AB25" s="59">
        <v>51</v>
      </c>
      <c r="AC25" s="59">
        <v>21</v>
      </c>
      <c r="AD25" s="59">
        <v>21</v>
      </c>
      <c r="AE25" s="59">
        <v>42</v>
      </c>
      <c r="AF25" s="59">
        <v>24</v>
      </c>
      <c r="AG25" s="59">
        <v>22</v>
      </c>
      <c r="AH25" s="59">
        <v>21</v>
      </c>
      <c r="AI25" s="59">
        <v>43</v>
      </c>
      <c r="AJ25" s="59">
        <v>43</v>
      </c>
      <c r="AK25" s="59">
        <v>599</v>
      </c>
      <c r="AL25" s="61">
        <v>66.555555555555557</v>
      </c>
      <c r="AM25" s="60" t="s">
        <v>44</v>
      </c>
      <c r="AO25" s="53">
        <v>1</v>
      </c>
    </row>
    <row r="26" spans="1:41" x14ac:dyDescent="0.3">
      <c r="A26" s="59">
        <v>18</v>
      </c>
      <c r="B26" s="59">
        <v>382388</v>
      </c>
      <c r="C26" s="59">
        <v>23510220669</v>
      </c>
      <c r="D26" s="60" t="s">
        <v>327</v>
      </c>
      <c r="E26" s="59">
        <v>61</v>
      </c>
      <c r="F26" s="59">
        <v>22</v>
      </c>
      <c r="G26" s="59">
        <v>83</v>
      </c>
      <c r="H26" s="59">
        <v>23</v>
      </c>
      <c r="I26" s="59">
        <v>18</v>
      </c>
      <c r="J26" s="59">
        <v>41</v>
      </c>
      <c r="K26" s="59">
        <v>37</v>
      </c>
      <c r="L26" s="59">
        <v>39</v>
      </c>
      <c r="M26" s="59">
        <v>76</v>
      </c>
      <c r="N26" s="59">
        <v>49</v>
      </c>
      <c r="O26" s="59">
        <v>24</v>
      </c>
      <c r="P26" s="59">
        <v>73</v>
      </c>
      <c r="Q26" s="59">
        <v>21</v>
      </c>
      <c r="R26" s="59">
        <v>22</v>
      </c>
      <c r="S26" s="59" t="s">
        <v>328</v>
      </c>
      <c r="T26" s="59">
        <v>15</v>
      </c>
      <c r="U26" s="59" t="s">
        <v>329</v>
      </c>
      <c r="V26" s="59">
        <v>21</v>
      </c>
      <c r="W26" s="59">
        <v>20</v>
      </c>
      <c r="X26" s="59">
        <v>41</v>
      </c>
      <c r="Y26" s="59">
        <v>22</v>
      </c>
      <c r="Z26" s="59">
        <v>34</v>
      </c>
      <c r="AA26" s="59">
        <v>26</v>
      </c>
      <c r="AB26" s="59">
        <v>60</v>
      </c>
      <c r="AC26" s="59">
        <v>21</v>
      </c>
      <c r="AD26" s="59">
        <v>22</v>
      </c>
      <c r="AE26" s="59">
        <v>43</v>
      </c>
      <c r="AF26" s="59">
        <v>24</v>
      </c>
      <c r="AG26" s="59">
        <v>23</v>
      </c>
      <c r="AH26" s="59">
        <v>22</v>
      </c>
      <c r="AI26" s="59">
        <v>45</v>
      </c>
      <c r="AJ26" s="59">
        <v>44</v>
      </c>
      <c r="AK26" s="59">
        <v>627</v>
      </c>
      <c r="AL26" s="61">
        <v>69.666666666666671</v>
      </c>
      <c r="AM26" s="60" t="s">
        <v>58</v>
      </c>
      <c r="AO26" s="53">
        <v>1</v>
      </c>
    </row>
    <row r="27" spans="1:41" x14ac:dyDescent="0.3">
      <c r="A27" s="59">
        <v>19</v>
      </c>
      <c r="B27" s="59">
        <v>382389</v>
      </c>
      <c r="C27" s="59">
        <v>23510220670</v>
      </c>
      <c r="D27" s="60" t="s">
        <v>330</v>
      </c>
      <c r="E27" s="59">
        <v>42</v>
      </c>
      <c r="F27" s="59">
        <v>4</v>
      </c>
      <c r="G27" s="59">
        <v>46</v>
      </c>
      <c r="H27" s="59">
        <v>32</v>
      </c>
      <c r="I27" s="59">
        <v>21</v>
      </c>
      <c r="J27" s="59">
        <v>53</v>
      </c>
      <c r="K27" s="59">
        <v>37</v>
      </c>
      <c r="L27" s="59">
        <v>42</v>
      </c>
      <c r="M27" s="59">
        <v>79</v>
      </c>
      <c r="N27" s="59" t="s">
        <v>168</v>
      </c>
      <c r="O27" s="59">
        <v>9</v>
      </c>
      <c r="P27" s="59" t="s">
        <v>299</v>
      </c>
      <c r="Q27" s="59">
        <v>19</v>
      </c>
      <c r="R27" s="59">
        <v>20</v>
      </c>
      <c r="S27" s="59">
        <v>28</v>
      </c>
      <c r="T27" s="59">
        <v>12</v>
      </c>
      <c r="U27" s="59">
        <v>40</v>
      </c>
      <c r="V27" s="59">
        <v>22</v>
      </c>
      <c r="W27" s="59">
        <v>21</v>
      </c>
      <c r="X27" s="59">
        <v>43</v>
      </c>
      <c r="Y27" s="59">
        <v>22</v>
      </c>
      <c r="Z27" s="59" t="s">
        <v>319</v>
      </c>
      <c r="AA27" s="59">
        <v>24</v>
      </c>
      <c r="AB27" s="59" t="s">
        <v>188</v>
      </c>
      <c r="AC27" s="59">
        <v>21</v>
      </c>
      <c r="AD27" s="59">
        <v>19</v>
      </c>
      <c r="AE27" s="59">
        <v>40</v>
      </c>
      <c r="AF27" s="59">
        <v>20</v>
      </c>
      <c r="AG27" s="59">
        <v>22</v>
      </c>
      <c r="AH27" s="59">
        <v>22</v>
      </c>
      <c r="AI27" s="59">
        <v>44</v>
      </c>
      <c r="AJ27" s="59">
        <v>42</v>
      </c>
      <c r="AK27" s="59">
        <v>525</v>
      </c>
      <c r="AL27" s="61">
        <v>58.333333333333336</v>
      </c>
      <c r="AM27" s="60" t="s">
        <v>151</v>
      </c>
      <c r="AN27" s="53">
        <v>1</v>
      </c>
    </row>
    <row r="28" spans="1:41" x14ac:dyDescent="0.3">
      <c r="A28" s="62">
        <v>20</v>
      </c>
      <c r="B28" s="62">
        <v>382390</v>
      </c>
      <c r="C28" s="62">
        <v>23510220671</v>
      </c>
      <c r="D28" s="62" t="s">
        <v>331</v>
      </c>
      <c r="E28" s="63" t="s">
        <v>223</v>
      </c>
      <c r="F28" s="62" t="s">
        <v>223</v>
      </c>
      <c r="G28" s="62" t="s">
        <v>223</v>
      </c>
      <c r="H28" s="62" t="s">
        <v>223</v>
      </c>
      <c r="I28" s="62" t="s">
        <v>223</v>
      </c>
      <c r="J28" s="62" t="s">
        <v>223</v>
      </c>
      <c r="K28" s="62" t="s">
        <v>223</v>
      </c>
      <c r="L28" s="62" t="s">
        <v>223</v>
      </c>
      <c r="M28" s="62" t="s">
        <v>223</v>
      </c>
      <c r="N28" s="62" t="s">
        <v>223</v>
      </c>
      <c r="O28" s="62" t="s">
        <v>223</v>
      </c>
      <c r="P28" s="62" t="s">
        <v>223</v>
      </c>
      <c r="Q28" s="62" t="s">
        <v>223</v>
      </c>
      <c r="R28" s="62" t="s">
        <v>223</v>
      </c>
      <c r="S28" s="62" t="s">
        <v>223</v>
      </c>
      <c r="T28" s="62" t="s">
        <v>223</v>
      </c>
      <c r="U28" s="62" t="s">
        <v>223</v>
      </c>
      <c r="V28" s="62" t="s">
        <v>223</v>
      </c>
      <c r="W28" s="62" t="s">
        <v>223</v>
      </c>
      <c r="X28" s="62" t="s">
        <v>223</v>
      </c>
      <c r="Y28" s="62" t="s">
        <v>223</v>
      </c>
      <c r="Z28" s="62" t="s">
        <v>223</v>
      </c>
      <c r="AA28" s="62" t="s">
        <v>223</v>
      </c>
      <c r="AB28" s="62" t="s">
        <v>223</v>
      </c>
      <c r="AC28" s="62" t="s">
        <v>223</v>
      </c>
      <c r="AD28" s="62" t="s">
        <v>223</v>
      </c>
      <c r="AE28" s="62" t="s">
        <v>223</v>
      </c>
      <c r="AF28" s="62" t="s">
        <v>223</v>
      </c>
      <c r="AG28" s="62" t="s">
        <v>223</v>
      </c>
      <c r="AH28" s="62" t="s">
        <v>223</v>
      </c>
      <c r="AI28" s="62" t="s">
        <v>223</v>
      </c>
      <c r="AJ28" s="62" t="s">
        <v>223</v>
      </c>
      <c r="AK28" s="62">
        <v>0</v>
      </c>
      <c r="AL28" s="62">
        <v>0</v>
      </c>
      <c r="AM28" s="64" t="s">
        <v>222</v>
      </c>
      <c r="AN28" s="63"/>
    </row>
    <row r="29" spans="1:41" x14ac:dyDescent="0.3">
      <c r="A29" s="59">
        <v>21</v>
      </c>
      <c r="B29" s="59">
        <v>382391</v>
      </c>
      <c r="C29" s="59">
        <v>23510220672</v>
      </c>
      <c r="D29" s="60" t="s">
        <v>332</v>
      </c>
      <c r="E29" s="59" t="s">
        <v>64</v>
      </c>
      <c r="F29" s="59">
        <v>30</v>
      </c>
      <c r="G29" s="59" t="s">
        <v>177</v>
      </c>
      <c r="H29" s="59" t="s">
        <v>64</v>
      </c>
      <c r="I29" s="59">
        <v>24</v>
      </c>
      <c r="J29" s="59" t="s">
        <v>323</v>
      </c>
      <c r="K29" s="59">
        <v>42</v>
      </c>
      <c r="L29" s="59">
        <v>38</v>
      </c>
      <c r="M29" s="59">
        <v>80</v>
      </c>
      <c r="N29" s="59" t="s">
        <v>64</v>
      </c>
      <c r="O29" s="59">
        <v>25</v>
      </c>
      <c r="P29" s="59" t="s">
        <v>238</v>
      </c>
      <c r="Q29" s="59">
        <v>22</v>
      </c>
      <c r="R29" s="59">
        <v>23</v>
      </c>
      <c r="S29" s="59" t="s">
        <v>64</v>
      </c>
      <c r="T29" s="59">
        <v>18</v>
      </c>
      <c r="U29" s="59" t="s">
        <v>333</v>
      </c>
      <c r="V29" s="59">
        <v>21</v>
      </c>
      <c r="W29" s="59">
        <v>20</v>
      </c>
      <c r="X29" s="59">
        <v>41</v>
      </c>
      <c r="Y29" s="59">
        <v>18</v>
      </c>
      <c r="Z29" s="59" t="s">
        <v>64</v>
      </c>
      <c r="AA29" s="59">
        <v>28</v>
      </c>
      <c r="AB29" s="59" t="s">
        <v>209</v>
      </c>
      <c r="AC29" s="59">
        <v>23</v>
      </c>
      <c r="AD29" s="59">
        <v>22</v>
      </c>
      <c r="AE29" s="59">
        <v>45</v>
      </c>
      <c r="AF29" s="59">
        <v>24</v>
      </c>
      <c r="AG29" s="59">
        <v>21</v>
      </c>
      <c r="AH29" s="59">
        <v>21</v>
      </c>
      <c r="AI29" s="59">
        <v>42</v>
      </c>
      <c r="AJ29" s="59">
        <v>45</v>
      </c>
      <c r="AK29" s="59">
        <v>465</v>
      </c>
      <c r="AL29" s="61">
        <v>51.666666666666671</v>
      </c>
      <c r="AM29" s="60" t="s">
        <v>40</v>
      </c>
    </row>
    <row r="30" spans="1:41" x14ac:dyDescent="0.3">
      <c r="A30" s="59">
        <v>22</v>
      </c>
      <c r="B30" s="59">
        <v>382392</v>
      </c>
      <c r="C30" s="59">
        <v>23510220673</v>
      </c>
      <c r="D30" s="60" t="s">
        <v>334</v>
      </c>
      <c r="E30" s="59">
        <v>68</v>
      </c>
      <c r="F30" s="59">
        <v>27</v>
      </c>
      <c r="G30" s="59">
        <v>95</v>
      </c>
      <c r="H30" s="59">
        <v>22</v>
      </c>
      <c r="I30" s="59">
        <v>19</v>
      </c>
      <c r="J30" s="59">
        <v>41</v>
      </c>
      <c r="K30" s="59">
        <v>37</v>
      </c>
      <c r="L30" s="59">
        <v>38</v>
      </c>
      <c r="M30" s="59">
        <v>75</v>
      </c>
      <c r="N30" s="59">
        <v>70</v>
      </c>
      <c r="O30" s="59">
        <v>28</v>
      </c>
      <c r="P30" s="59">
        <v>98</v>
      </c>
      <c r="Q30" s="59">
        <v>21</v>
      </c>
      <c r="R30" s="59">
        <v>23</v>
      </c>
      <c r="S30" s="59">
        <v>48</v>
      </c>
      <c r="T30" s="59">
        <v>22</v>
      </c>
      <c r="U30" s="59">
        <v>70</v>
      </c>
      <c r="V30" s="59">
        <v>21</v>
      </c>
      <c r="W30" s="59">
        <v>20</v>
      </c>
      <c r="X30" s="59">
        <v>41</v>
      </c>
      <c r="Y30" s="59">
        <v>21</v>
      </c>
      <c r="Z30" s="59">
        <v>41</v>
      </c>
      <c r="AA30" s="59">
        <v>29</v>
      </c>
      <c r="AB30" s="59">
        <v>70</v>
      </c>
      <c r="AC30" s="59">
        <v>23</v>
      </c>
      <c r="AD30" s="59">
        <v>24</v>
      </c>
      <c r="AE30" s="59">
        <v>47</v>
      </c>
      <c r="AF30" s="59">
        <v>23</v>
      </c>
      <c r="AG30" s="59">
        <v>21</v>
      </c>
      <c r="AH30" s="59">
        <v>21</v>
      </c>
      <c r="AI30" s="59">
        <v>42</v>
      </c>
      <c r="AJ30" s="59">
        <v>44</v>
      </c>
      <c r="AK30" s="59">
        <v>711</v>
      </c>
      <c r="AL30" s="61">
        <v>79</v>
      </c>
      <c r="AM30" s="60" t="s">
        <v>335</v>
      </c>
      <c r="AO30" s="53">
        <v>1</v>
      </c>
    </row>
    <row r="31" spans="1:41" x14ac:dyDescent="0.3">
      <c r="A31" s="59">
        <v>23</v>
      </c>
      <c r="B31" s="59">
        <v>382393</v>
      </c>
      <c r="C31" s="59">
        <v>23510220674</v>
      </c>
      <c r="D31" s="60" t="s">
        <v>336</v>
      </c>
      <c r="E31" s="59" t="s">
        <v>302</v>
      </c>
      <c r="F31" s="59">
        <v>9</v>
      </c>
      <c r="G31" s="59" t="s">
        <v>209</v>
      </c>
      <c r="H31" s="59">
        <v>28</v>
      </c>
      <c r="I31" s="59">
        <v>12</v>
      </c>
      <c r="J31" s="59">
        <v>40</v>
      </c>
      <c r="K31" s="59">
        <v>38</v>
      </c>
      <c r="L31" s="59">
        <v>38</v>
      </c>
      <c r="M31" s="59">
        <v>76</v>
      </c>
      <c r="N31" s="59" t="s">
        <v>291</v>
      </c>
      <c r="O31" s="59">
        <v>4</v>
      </c>
      <c r="P31" s="59" t="s">
        <v>337</v>
      </c>
      <c r="Q31" s="59">
        <v>19</v>
      </c>
      <c r="R31" s="59">
        <v>17</v>
      </c>
      <c r="S31" s="59" t="s">
        <v>290</v>
      </c>
      <c r="T31" s="59">
        <v>12</v>
      </c>
      <c r="U31" s="59" t="s">
        <v>242</v>
      </c>
      <c r="V31" s="59">
        <v>21</v>
      </c>
      <c r="W31" s="59">
        <v>20</v>
      </c>
      <c r="X31" s="59">
        <v>41</v>
      </c>
      <c r="Y31" s="59">
        <v>18</v>
      </c>
      <c r="Z31" s="59">
        <v>18</v>
      </c>
      <c r="AA31" s="59">
        <v>22</v>
      </c>
      <c r="AB31" s="59">
        <v>40</v>
      </c>
      <c r="AC31" s="59">
        <v>19</v>
      </c>
      <c r="AD31" s="59">
        <v>19</v>
      </c>
      <c r="AE31" s="59">
        <v>38</v>
      </c>
      <c r="AF31" s="59">
        <v>23</v>
      </c>
      <c r="AG31" s="59">
        <v>20</v>
      </c>
      <c r="AH31" s="59">
        <v>21</v>
      </c>
      <c r="AI31" s="59">
        <v>41</v>
      </c>
      <c r="AJ31" s="59">
        <v>42</v>
      </c>
      <c r="AK31" s="59">
        <v>454</v>
      </c>
      <c r="AL31" s="61">
        <v>50.44444444444445</v>
      </c>
      <c r="AM31" s="60" t="s">
        <v>40</v>
      </c>
    </row>
    <row r="32" spans="1:41" x14ac:dyDescent="0.3">
      <c r="A32" s="59">
        <v>24</v>
      </c>
      <c r="B32" s="59">
        <v>382394</v>
      </c>
      <c r="C32" s="59">
        <v>23510220675</v>
      </c>
      <c r="D32" s="60" t="s">
        <v>338</v>
      </c>
      <c r="E32" s="59" t="s">
        <v>302</v>
      </c>
      <c r="F32" s="59">
        <v>14</v>
      </c>
      <c r="G32" s="59" t="s">
        <v>297</v>
      </c>
      <c r="H32" s="59">
        <v>20</v>
      </c>
      <c r="I32" s="59">
        <v>20</v>
      </c>
      <c r="J32" s="59">
        <v>40</v>
      </c>
      <c r="K32" s="59">
        <v>42</v>
      </c>
      <c r="L32" s="59">
        <v>40</v>
      </c>
      <c r="M32" s="59">
        <v>82</v>
      </c>
      <c r="N32" s="59" t="s">
        <v>176</v>
      </c>
      <c r="O32" s="59">
        <v>4</v>
      </c>
      <c r="P32" s="59" t="s">
        <v>66</v>
      </c>
      <c r="Q32" s="59">
        <v>19</v>
      </c>
      <c r="R32" s="59">
        <v>22</v>
      </c>
      <c r="S32" s="59" t="s">
        <v>176</v>
      </c>
      <c r="T32" s="59">
        <v>5</v>
      </c>
      <c r="U32" s="59" t="s">
        <v>292</v>
      </c>
      <c r="V32" s="59">
        <v>21</v>
      </c>
      <c r="W32" s="59">
        <v>20</v>
      </c>
      <c r="X32" s="59">
        <v>41</v>
      </c>
      <c r="Y32" s="59">
        <v>19</v>
      </c>
      <c r="Z32" s="59">
        <v>34</v>
      </c>
      <c r="AA32" s="59">
        <v>29</v>
      </c>
      <c r="AB32" s="59">
        <v>63</v>
      </c>
      <c r="AC32" s="59">
        <v>23</v>
      </c>
      <c r="AD32" s="59">
        <v>24</v>
      </c>
      <c r="AE32" s="59">
        <v>47</v>
      </c>
      <c r="AF32" s="59">
        <v>23</v>
      </c>
      <c r="AG32" s="59">
        <v>21</v>
      </c>
      <c r="AH32" s="59">
        <v>21</v>
      </c>
      <c r="AI32" s="59">
        <v>42</v>
      </c>
      <c r="AJ32" s="59">
        <v>45</v>
      </c>
      <c r="AK32" s="59">
        <v>509</v>
      </c>
      <c r="AL32" s="61">
        <v>56.555555555555557</v>
      </c>
      <c r="AM32" s="60" t="s">
        <v>40</v>
      </c>
    </row>
    <row r="33" spans="1:41" x14ac:dyDescent="0.3">
      <c r="A33" s="59">
        <v>25</v>
      </c>
      <c r="B33" s="59">
        <v>382395</v>
      </c>
      <c r="C33" s="59">
        <v>23510220676</v>
      </c>
      <c r="D33" s="60" t="s">
        <v>339</v>
      </c>
      <c r="E33" s="59" t="s">
        <v>238</v>
      </c>
      <c r="F33" s="59">
        <v>10</v>
      </c>
      <c r="G33" s="59" t="s">
        <v>188</v>
      </c>
      <c r="H33" s="59">
        <v>26</v>
      </c>
      <c r="I33" s="59">
        <v>16</v>
      </c>
      <c r="J33" s="59">
        <v>42</v>
      </c>
      <c r="K33" s="59">
        <v>42</v>
      </c>
      <c r="L33" s="59">
        <v>40</v>
      </c>
      <c r="M33" s="59">
        <v>82</v>
      </c>
      <c r="N33" s="59" t="s">
        <v>302</v>
      </c>
      <c r="O33" s="59">
        <v>15</v>
      </c>
      <c r="P33" s="59" t="s">
        <v>237</v>
      </c>
      <c r="Q33" s="59">
        <v>21</v>
      </c>
      <c r="R33" s="59">
        <v>20</v>
      </c>
      <c r="S33" s="59" t="s">
        <v>66</v>
      </c>
      <c r="T33" s="59">
        <v>9</v>
      </c>
      <c r="U33" s="59" t="s">
        <v>238</v>
      </c>
      <c r="V33" s="59">
        <v>22</v>
      </c>
      <c r="W33" s="59">
        <v>21</v>
      </c>
      <c r="X33" s="59">
        <v>43</v>
      </c>
      <c r="Y33" s="59">
        <v>20</v>
      </c>
      <c r="Z33" s="59">
        <v>26</v>
      </c>
      <c r="AA33" s="59">
        <v>29</v>
      </c>
      <c r="AB33" s="59">
        <v>55</v>
      </c>
      <c r="AC33" s="59">
        <v>24</v>
      </c>
      <c r="AD33" s="59">
        <v>25</v>
      </c>
      <c r="AE33" s="59">
        <v>49</v>
      </c>
      <c r="AF33" s="59">
        <v>24</v>
      </c>
      <c r="AG33" s="59">
        <v>22</v>
      </c>
      <c r="AH33" s="59">
        <v>23</v>
      </c>
      <c r="AI33" s="59">
        <v>45</v>
      </c>
      <c r="AJ33" s="59">
        <v>45</v>
      </c>
      <c r="AK33" s="59">
        <v>540</v>
      </c>
      <c r="AL33" s="61">
        <v>60</v>
      </c>
      <c r="AM33" s="60" t="s">
        <v>40</v>
      </c>
    </row>
    <row r="34" spans="1:41" x14ac:dyDescent="0.3">
      <c r="A34" s="59">
        <v>26</v>
      </c>
      <c r="B34" s="59">
        <v>382396</v>
      </c>
      <c r="C34" s="59">
        <v>23510220677</v>
      </c>
      <c r="D34" s="60" t="s">
        <v>340</v>
      </c>
      <c r="E34" s="59" t="s">
        <v>232</v>
      </c>
      <c r="F34" s="59">
        <v>3</v>
      </c>
      <c r="G34" s="59" t="s">
        <v>303</v>
      </c>
      <c r="H34" s="59">
        <v>28</v>
      </c>
      <c r="I34" s="59">
        <v>13</v>
      </c>
      <c r="J34" s="59">
        <v>41</v>
      </c>
      <c r="K34" s="59">
        <v>40</v>
      </c>
      <c r="L34" s="59">
        <v>40</v>
      </c>
      <c r="M34" s="59">
        <v>80</v>
      </c>
      <c r="N34" s="59" t="s">
        <v>319</v>
      </c>
      <c r="O34" s="59">
        <v>7</v>
      </c>
      <c r="P34" s="59" t="s">
        <v>333</v>
      </c>
      <c r="Q34" s="59">
        <v>18</v>
      </c>
      <c r="R34" s="59">
        <v>21</v>
      </c>
      <c r="S34" s="59" t="s">
        <v>296</v>
      </c>
      <c r="T34" s="59">
        <v>9</v>
      </c>
      <c r="U34" s="59" t="s">
        <v>177</v>
      </c>
      <c r="V34" s="59">
        <v>21</v>
      </c>
      <c r="W34" s="59">
        <v>20</v>
      </c>
      <c r="X34" s="59">
        <v>41</v>
      </c>
      <c r="Y34" s="59">
        <v>17</v>
      </c>
      <c r="Z34" s="59">
        <v>15</v>
      </c>
      <c r="AA34" s="59">
        <v>25</v>
      </c>
      <c r="AB34" s="59">
        <v>40</v>
      </c>
      <c r="AC34" s="59">
        <v>21</v>
      </c>
      <c r="AD34" s="59">
        <v>19</v>
      </c>
      <c r="AE34" s="59">
        <v>40</v>
      </c>
      <c r="AF34" s="59">
        <v>20</v>
      </c>
      <c r="AG34" s="59">
        <v>20</v>
      </c>
      <c r="AH34" s="59">
        <v>21</v>
      </c>
      <c r="AI34" s="59">
        <v>41</v>
      </c>
      <c r="AJ34" s="59">
        <v>42</v>
      </c>
      <c r="AK34" s="59">
        <v>475</v>
      </c>
      <c r="AL34" s="61">
        <v>52.777777777777779</v>
      </c>
      <c r="AM34" s="60" t="s">
        <v>40</v>
      </c>
    </row>
    <row r="35" spans="1:41" x14ac:dyDescent="0.3">
      <c r="A35" s="59">
        <v>27</v>
      </c>
      <c r="B35" s="59">
        <v>382397</v>
      </c>
      <c r="C35" s="59">
        <v>23510220678</v>
      </c>
      <c r="D35" s="60" t="s">
        <v>341</v>
      </c>
      <c r="E35" s="59" t="s">
        <v>65</v>
      </c>
      <c r="F35" s="59">
        <v>7</v>
      </c>
      <c r="G35" s="59" t="s">
        <v>292</v>
      </c>
      <c r="H35" s="59" t="s">
        <v>323</v>
      </c>
      <c r="I35" s="59">
        <v>11</v>
      </c>
      <c r="J35" s="59" t="s">
        <v>188</v>
      </c>
      <c r="K35" s="59">
        <v>38</v>
      </c>
      <c r="L35" s="59">
        <v>40</v>
      </c>
      <c r="M35" s="59">
        <v>78</v>
      </c>
      <c r="N35" s="59" t="s">
        <v>292</v>
      </c>
      <c r="O35" s="59">
        <v>16</v>
      </c>
      <c r="P35" s="59" t="s">
        <v>297</v>
      </c>
      <c r="Q35" s="59">
        <v>20</v>
      </c>
      <c r="R35" s="59">
        <v>18</v>
      </c>
      <c r="S35" s="59" t="s">
        <v>298</v>
      </c>
      <c r="T35" s="59">
        <v>8</v>
      </c>
      <c r="U35" s="59" t="s">
        <v>299</v>
      </c>
      <c r="V35" s="59">
        <v>21</v>
      </c>
      <c r="W35" s="59">
        <v>20</v>
      </c>
      <c r="X35" s="59">
        <v>41</v>
      </c>
      <c r="Y35" s="59">
        <v>19</v>
      </c>
      <c r="Z35" s="59" t="s">
        <v>325</v>
      </c>
      <c r="AA35" s="59">
        <v>24</v>
      </c>
      <c r="AB35" s="59" t="s">
        <v>234</v>
      </c>
      <c r="AC35" s="59">
        <v>21</v>
      </c>
      <c r="AD35" s="59">
        <v>18</v>
      </c>
      <c r="AE35" s="59">
        <v>39</v>
      </c>
      <c r="AF35" s="59">
        <v>23</v>
      </c>
      <c r="AG35" s="59">
        <v>20</v>
      </c>
      <c r="AH35" s="59">
        <v>21</v>
      </c>
      <c r="AI35" s="59">
        <v>41</v>
      </c>
      <c r="AJ35" s="59">
        <v>37</v>
      </c>
      <c r="AK35" s="59">
        <v>454</v>
      </c>
      <c r="AL35" s="61">
        <v>50.44444444444445</v>
      </c>
      <c r="AM35" s="60" t="s">
        <v>40</v>
      </c>
    </row>
    <row r="36" spans="1:41" x14ac:dyDescent="0.3">
      <c r="A36" s="59">
        <v>28</v>
      </c>
      <c r="B36" s="59">
        <v>382398</v>
      </c>
      <c r="C36" s="59">
        <v>23510220679</v>
      </c>
      <c r="D36" s="60" t="s">
        <v>342</v>
      </c>
      <c r="E36" s="59" t="s">
        <v>343</v>
      </c>
      <c r="F36" s="59">
        <v>12</v>
      </c>
      <c r="G36" s="59" t="s">
        <v>333</v>
      </c>
      <c r="H36" s="59">
        <v>29</v>
      </c>
      <c r="I36" s="59">
        <v>16</v>
      </c>
      <c r="J36" s="59">
        <v>45</v>
      </c>
      <c r="K36" s="59">
        <v>37</v>
      </c>
      <c r="L36" s="59">
        <v>40</v>
      </c>
      <c r="M36" s="59">
        <v>77</v>
      </c>
      <c r="N36" s="59" t="s">
        <v>291</v>
      </c>
      <c r="O36" s="59">
        <v>13</v>
      </c>
      <c r="P36" s="59" t="s">
        <v>168</v>
      </c>
      <c r="Q36" s="59">
        <v>20</v>
      </c>
      <c r="R36" s="59">
        <v>17</v>
      </c>
      <c r="S36" s="59" t="s">
        <v>291</v>
      </c>
      <c r="T36" s="59">
        <v>12</v>
      </c>
      <c r="U36" s="59" t="s">
        <v>176</v>
      </c>
      <c r="V36" s="59">
        <v>21</v>
      </c>
      <c r="W36" s="59">
        <v>20</v>
      </c>
      <c r="X36" s="59">
        <v>41</v>
      </c>
      <c r="Y36" s="59">
        <v>17</v>
      </c>
      <c r="Z36" s="59" t="s">
        <v>325</v>
      </c>
      <c r="AA36" s="59">
        <v>24</v>
      </c>
      <c r="AB36" s="59" t="s">
        <v>234</v>
      </c>
      <c r="AC36" s="59">
        <v>19</v>
      </c>
      <c r="AD36" s="59">
        <v>19</v>
      </c>
      <c r="AE36" s="59">
        <v>38</v>
      </c>
      <c r="AF36" s="59">
        <v>24</v>
      </c>
      <c r="AG36" s="59">
        <v>21</v>
      </c>
      <c r="AH36" s="59">
        <v>22</v>
      </c>
      <c r="AI36" s="59">
        <v>43</v>
      </c>
      <c r="AJ36" s="59">
        <v>45</v>
      </c>
      <c r="AK36" s="59">
        <v>441</v>
      </c>
      <c r="AL36" s="61">
        <v>49</v>
      </c>
      <c r="AM36" s="60" t="s">
        <v>40</v>
      </c>
    </row>
    <row r="37" spans="1:41" x14ac:dyDescent="0.3">
      <c r="A37" s="59">
        <v>29</v>
      </c>
      <c r="B37" s="59">
        <v>382399</v>
      </c>
      <c r="C37" s="59">
        <v>23510220680</v>
      </c>
      <c r="D37" s="60" t="s">
        <v>344</v>
      </c>
      <c r="E37" s="59">
        <v>24</v>
      </c>
      <c r="F37" s="59">
        <v>23</v>
      </c>
      <c r="G37" s="59">
        <v>47</v>
      </c>
      <c r="H37" s="59">
        <v>15</v>
      </c>
      <c r="I37" s="59">
        <v>25</v>
      </c>
      <c r="J37" s="59">
        <v>40</v>
      </c>
      <c r="K37" s="59">
        <v>40</v>
      </c>
      <c r="L37" s="59">
        <v>41</v>
      </c>
      <c r="M37" s="59">
        <v>81</v>
      </c>
      <c r="N37" s="59">
        <v>23</v>
      </c>
      <c r="O37" s="59">
        <v>21</v>
      </c>
      <c r="P37" s="59">
        <v>44</v>
      </c>
      <c r="Q37" s="59">
        <v>18</v>
      </c>
      <c r="R37" s="59">
        <v>17</v>
      </c>
      <c r="S37" s="59" t="s">
        <v>176</v>
      </c>
      <c r="T37" s="59">
        <v>10</v>
      </c>
      <c r="U37" s="59" t="s">
        <v>299</v>
      </c>
      <c r="V37" s="59">
        <v>21</v>
      </c>
      <c r="W37" s="59">
        <v>20</v>
      </c>
      <c r="X37" s="59">
        <v>41</v>
      </c>
      <c r="Y37" s="59">
        <v>17</v>
      </c>
      <c r="Z37" s="59">
        <v>17</v>
      </c>
      <c r="AA37" s="59">
        <v>23</v>
      </c>
      <c r="AB37" s="59">
        <v>40</v>
      </c>
      <c r="AC37" s="59">
        <v>21</v>
      </c>
      <c r="AD37" s="59">
        <v>20</v>
      </c>
      <c r="AE37" s="59">
        <v>41</v>
      </c>
      <c r="AF37" s="59">
        <v>19</v>
      </c>
      <c r="AG37" s="59">
        <v>20</v>
      </c>
      <c r="AH37" s="59">
        <v>20</v>
      </c>
      <c r="AI37" s="59">
        <v>40</v>
      </c>
      <c r="AJ37" s="59">
        <v>45</v>
      </c>
      <c r="AK37" s="59">
        <v>512</v>
      </c>
      <c r="AL37" s="61">
        <v>56.888888888888886</v>
      </c>
      <c r="AM37" s="60" t="s">
        <v>151</v>
      </c>
      <c r="AN37" s="53">
        <v>1</v>
      </c>
    </row>
    <row r="38" spans="1:41" x14ac:dyDescent="0.3">
      <c r="A38" s="59">
        <v>30</v>
      </c>
      <c r="B38" s="59">
        <v>382400</v>
      </c>
      <c r="C38" s="59">
        <v>23510220681</v>
      </c>
      <c r="D38" s="60" t="s">
        <v>345</v>
      </c>
      <c r="E38" s="59" t="s">
        <v>65</v>
      </c>
      <c r="F38" s="59">
        <v>9</v>
      </c>
      <c r="G38" s="59" t="s">
        <v>302</v>
      </c>
      <c r="H38" s="59">
        <v>25</v>
      </c>
      <c r="I38" s="59">
        <v>15</v>
      </c>
      <c r="J38" s="59">
        <v>40</v>
      </c>
      <c r="K38" s="59">
        <v>42</v>
      </c>
      <c r="L38" s="59">
        <v>40</v>
      </c>
      <c r="M38" s="59">
        <v>82</v>
      </c>
      <c r="N38" s="59" t="s">
        <v>168</v>
      </c>
      <c r="O38" s="59">
        <v>14</v>
      </c>
      <c r="P38" s="59" t="s">
        <v>242</v>
      </c>
      <c r="Q38" s="59">
        <v>19</v>
      </c>
      <c r="R38" s="59">
        <v>18</v>
      </c>
      <c r="S38" s="59" t="s">
        <v>298</v>
      </c>
      <c r="T38" s="59">
        <v>3</v>
      </c>
      <c r="U38" s="59" t="s">
        <v>292</v>
      </c>
      <c r="V38" s="59">
        <v>22</v>
      </c>
      <c r="W38" s="59">
        <v>21</v>
      </c>
      <c r="X38" s="59">
        <v>43</v>
      </c>
      <c r="Y38" s="59">
        <v>17</v>
      </c>
      <c r="Z38" s="59" t="s">
        <v>291</v>
      </c>
      <c r="AA38" s="59">
        <v>23</v>
      </c>
      <c r="AB38" s="59" t="s">
        <v>232</v>
      </c>
      <c r="AC38" s="59">
        <v>19</v>
      </c>
      <c r="AD38" s="59">
        <v>17</v>
      </c>
      <c r="AE38" s="59">
        <v>36</v>
      </c>
      <c r="AF38" s="59">
        <v>23</v>
      </c>
      <c r="AG38" s="59">
        <v>22</v>
      </c>
      <c r="AH38" s="59">
        <v>21</v>
      </c>
      <c r="AI38" s="59">
        <v>43</v>
      </c>
      <c r="AJ38" s="59">
        <v>42</v>
      </c>
      <c r="AK38" s="59">
        <v>449</v>
      </c>
      <c r="AL38" s="61">
        <v>49.888888888888886</v>
      </c>
      <c r="AM38" s="60" t="s">
        <v>40</v>
      </c>
    </row>
    <row r="39" spans="1:41" x14ac:dyDescent="0.3">
      <c r="A39" s="59">
        <v>31</v>
      </c>
      <c r="B39" s="59">
        <v>382401</v>
      </c>
      <c r="C39" s="59">
        <v>23510220682</v>
      </c>
      <c r="D39" s="60" t="s">
        <v>346</v>
      </c>
      <c r="E39" s="59">
        <v>63</v>
      </c>
      <c r="F39" s="59">
        <v>29</v>
      </c>
      <c r="G39" s="59">
        <v>92</v>
      </c>
      <c r="H39" s="59">
        <v>23</v>
      </c>
      <c r="I39" s="59">
        <v>24</v>
      </c>
      <c r="J39" s="59">
        <v>47</v>
      </c>
      <c r="K39" s="59">
        <v>38</v>
      </c>
      <c r="L39" s="59">
        <v>42</v>
      </c>
      <c r="M39" s="59">
        <v>80</v>
      </c>
      <c r="N39" s="59">
        <v>42</v>
      </c>
      <c r="O39" s="59">
        <v>27</v>
      </c>
      <c r="P39" s="59">
        <v>69</v>
      </c>
      <c r="Q39" s="59">
        <v>20</v>
      </c>
      <c r="R39" s="59">
        <v>22</v>
      </c>
      <c r="S39" s="59">
        <v>26</v>
      </c>
      <c r="T39" s="59">
        <v>17</v>
      </c>
      <c r="U39" s="59">
        <v>43</v>
      </c>
      <c r="V39" s="59">
        <v>20</v>
      </c>
      <c r="W39" s="59">
        <v>19</v>
      </c>
      <c r="X39" s="59">
        <v>39</v>
      </c>
      <c r="Y39" s="59">
        <v>20</v>
      </c>
      <c r="Z39" s="59">
        <v>19</v>
      </c>
      <c r="AA39" s="59">
        <v>29</v>
      </c>
      <c r="AB39" s="59">
        <v>48</v>
      </c>
      <c r="AC39" s="59">
        <v>23</v>
      </c>
      <c r="AD39" s="59">
        <v>23</v>
      </c>
      <c r="AE39" s="59">
        <v>46</v>
      </c>
      <c r="AF39" s="59">
        <v>24</v>
      </c>
      <c r="AG39" s="59">
        <v>22</v>
      </c>
      <c r="AH39" s="59">
        <v>22</v>
      </c>
      <c r="AI39" s="59">
        <v>44</v>
      </c>
      <c r="AJ39" s="59">
        <v>44</v>
      </c>
      <c r="AK39" s="59">
        <v>638</v>
      </c>
      <c r="AL39" s="61">
        <v>70.888888888888886</v>
      </c>
      <c r="AM39" s="60" t="s">
        <v>44</v>
      </c>
      <c r="AO39" s="53">
        <v>1</v>
      </c>
    </row>
    <row r="40" spans="1:41" x14ac:dyDescent="0.3">
      <c r="A40" s="59">
        <v>32</v>
      </c>
      <c r="B40" s="59">
        <v>382402</v>
      </c>
      <c r="C40" s="59">
        <v>23510220683</v>
      </c>
      <c r="D40" s="60" t="s">
        <v>347</v>
      </c>
      <c r="E40" s="59">
        <v>26</v>
      </c>
      <c r="F40" s="59">
        <v>14</v>
      </c>
      <c r="G40" s="59">
        <v>40</v>
      </c>
      <c r="H40" s="59" t="s">
        <v>289</v>
      </c>
      <c r="I40" s="59">
        <v>17</v>
      </c>
      <c r="J40" s="59" t="s">
        <v>348</v>
      </c>
      <c r="K40" s="59">
        <v>37</v>
      </c>
      <c r="L40" s="59">
        <v>41</v>
      </c>
      <c r="M40" s="59">
        <v>78</v>
      </c>
      <c r="N40" s="59">
        <v>27</v>
      </c>
      <c r="O40" s="59">
        <v>18</v>
      </c>
      <c r="P40" s="59">
        <v>45</v>
      </c>
      <c r="Q40" s="59">
        <v>18</v>
      </c>
      <c r="R40" s="59">
        <v>17</v>
      </c>
      <c r="S40" s="59" t="s">
        <v>302</v>
      </c>
      <c r="T40" s="59">
        <v>7</v>
      </c>
      <c r="U40" s="59" t="s">
        <v>303</v>
      </c>
      <c r="V40" s="59">
        <v>21</v>
      </c>
      <c r="W40" s="59">
        <v>20</v>
      </c>
      <c r="X40" s="59">
        <v>41</v>
      </c>
      <c r="Y40" s="59">
        <v>14</v>
      </c>
      <c r="Z40" s="59" t="s">
        <v>291</v>
      </c>
      <c r="AA40" s="59">
        <v>16</v>
      </c>
      <c r="AB40" s="59" t="s">
        <v>66</v>
      </c>
      <c r="AC40" s="59">
        <v>10</v>
      </c>
      <c r="AD40" s="59">
        <v>14</v>
      </c>
      <c r="AE40" s="59">
        <v>24</v>
      </c>
      <c r="AF40" s="59">
        <v>13</v>
      </c>
      <c r="AG40" s="59">
        <v>20</v>
      </c>
      <c r="AH40" s="59">
        <v>20</v>
      </c>
      <c r="AI40" s="59">
        <v>40</v>
      </c>
      <c r="AJ40" s="59">
        <v>25</v>
      </c>
      <c r="AK40" s="59">
        <v>434</v>
      </c>
      <c r="AL40" s="61">
        <v>48.222222222222221</v>
      </c>
      <c r="AM40" s="60" t="s">
        <v>40</v>
      </c>
    </row>
    <row r="41" spans="1:41" x14ac:dyDescent="0.3">
      <c r="A41" s="59">
        <v>33</v>
      </c>
      <c r="B41" s="59">
        <v>382403</v>
      </c>
      <c r="C41" s="59">
        <v>23510220686</v>
      </c>
      <c r="D41" s="60" t="s">
        <v>349</v>
      </c>
      <c r="E41" s="59">
        <v>62</v>
      </c>
      <c r="F41" s="59">
        <v>19</v>
      </c>
      <c r="G41" s="59">
        <v>81</v>
      </c>
      <c r="H41" s="59">
        <v>25</v>
      </c>
      <c r="I41" s="59">
        <v>21</v>
      </c>
      <c r="J41" s="59">
        <v>46</v>
      </c>
      <c r="K41" s="59">
        <v>42</v>
      </c>
      <c r="L41" s="59">
        <v>40</v>
      </c>
      <c r="M41" s="59">
        <v>82</v>
      </c>
      <c r="N41" s="59">
        <v>70</v>
      </c>
      <c r="O41" s="59">
        <v>19</v>
      </c>
      <c r="P41" s="59">
        <v>89</v>
      </c>
      <c r="Q41" s="59">
        <v>21</v>
      </c>
      <c r="R41" s="59">
        <v>21</v>
      </c>
      <c r="S41" s="59">
        <v>26</v>
      </c>
      <c r="T41" s="59">
        <v>14</v>
      </c>
      <c r="U41" s="59">
        <v>40</v>
      </c>
      <c r="V41" s="59">
        <v>21</v>
      </c>
      <c r="W41" s="59">
        <v>20</v>
      </c>
      <c r="X41" s="59">
        <v>41</v>
      </c>
      <c r="Y41" s="59">
        <v>20</v>
      </c>
      <c r="Z41" s="59">
        <v>27</v>
      </c>
      <c r="AA41" s="59">
        <v>27</v>
      </c>
      <c r="AB41" s="59">
        <v>54</v>
      </c>
      <c r="AC41" s="59">
        <v>21</v>
      </c>
      <c r="AD41" s="59">
        <v>20</v>
      </c>
      <c r="AE41" s="59">
        <v>41</v>
      </c>
      <c r="AF41" s="59">
        <v>24</v>
      </c>
      <c r="AG41" s="59">
        <v>22</v>
      </c>
      <c r="AH41" s="59">
        <v>22</v>
      </c>
      <c r="AI41" s="59">
        <v>44</v>
      </c>
      <c r="AJ41" s="59">
        <v>43</v>
      </c>
      <c r="AK41" s="59">
        <v>647</v>
      </c>
      <c r="AL41" s="61">
        <v>71.888888888888886</v>
      </c>
      <c r="AM41" s="60" t="s">
        <v>44</v>
      </c>
      <c r="AO41" s="53">
        <v>1</v>
      </c>
    </row>
    <row r="42" spans="1:41" x14ac:dyDescent="0.3">
      <c r="A42" s="59">
        <v>34</v>
      </c>
      <c r="B42" s="59">
        <v>382404</v>
      </c>
      <c r="C42" s="59">
        <v>23510220687</v>
      </c>
      <c r="D42" s="60" t="s">
        <v>350</v>
      </c>
      <c r="E42" s="59" t="s">
        <v>176</v>
      </c>
      <c r="F42" s="59">
        <v>16</v>
      </c>
      <c r="G42" s="59" t="s">
        <v>209</v>
      </c>
      <c r="H42" s="59">
        <v>24</v>
      </c>
      <c r="I42" s="59">
        <v>16</v>
      </c>
      <c r="J42" s="59">
        <v>40</v>
      </c>
      <c r="K42" s="59">
        <v>40</v>
      </c>
      <c r="L42" s="59">
        <v>40</v>
      </c>
      <c r="M42" s="59">
        <v>80</v>
      </c>
      <c r="N42" s="59" t="s">
        <v>176</v>
      </c>
      <c r="O42" s="59">
        <v>7</v>
      </c>
      <c r="P42" s="59" t="s">
        <v>302</v>
      </c>
      <c r="Q42" s="59">
        <v>20</v>
      </c>
      <c r="R42" s="59">
        <v>19</v>
      </c>
      <c r="S42" s="59" t="s">
        <v>290</v>
      </c>
      <c r="T42" s="59">
        <v>6</v>
      </c>
      <c r="U42" s="59" t="s">
        <v>296</v>
      </c>
      <c r="V42" s="59">
        <v>21</v>
      </c>
      <c r="W42" s="59">
        <v>20</v>
      </c>
      <c r="X42" s="59">
        <v>41</v>
      </c>
      <c r="Y42" s="59">
        <v>17</v>
      </c>
      <c r="Z42" s="59">
        <v>14</v>
      </c>
      <c r="AA42" s="59">
        <v>26</v>
      </c>
      <c r="AB42" s="59">
        <v>40</v>
      </c>
      <c r="AC42" s="59">
        <v>23</v>
      </c>
      <c r="AD42" s="59">
        <v>23</v>
      </c>
      <c r="AE42" s="59">
        <v>46</v>
      </c>
      <c r="AF42" s="59">
        <v>24</v>
      </c>
      <c r="AG42" s="59">
        <v>21</v>
      </c>
      <c r="AH42" s="59">
        <v>22</v>
      </c>
      <c r="AI42" s="59">
        <v>43</v>
      </c>
      <c r="AJ42" s="59">
        <v>44</v>
      </c>
      <c r="AK42" s="59">
        <v>482</v>
      </c>
      <c r="AL42" s="61">
        <v>53.555555555555557</v>
      </c>
      <c r="AM42" s="60" t="s">
        <v>40</v>
      </c>
    </row>
    <row r="43" spans="1:41" x14ac:dyDescent="0.3">
      <c r="A43" s="59">
        <v>35</v>
      </c>
      <c r="B43" s="59">
        <v>382405</v>
      </c>
      <c r="C43" s="59">
        <v>23510220688</v>
      </c>
      <c r="D43" s="60" t="s">
        <v>351</v>
      </c>
      <c r="E43" s="59" t="s">
        <v>291</v>
      </c>
      <c r="F43" s="59">
        <v>1</v>
      </c>
      <c r="G43" s="59" t="s">
        <v>352</v>
      </c>
      <c r="H43" s="59" t="s">
        <v>323</v>
      </c>
      <c r="I43" s="59">
        <v>10</v>
      </c>
      <c r="J43" s="59" t="s">
        <v>237</v>
      </c>
      <c r="K43" s="59">
        <v>40</v>
      </c>
      <c r="L43" s="59">
        <v>40</v>
      </c>
      <c r="M43" s="59">
        <v>80</v>
      </c>
      <c r="N43" s="59" t="s">
        <v>291</v>
      </c>
      <c r="O43" s="59">
        <v>1</v>
      </c>
      <c r="P43" s="59" t="s">
        <v>352</v>
      </c>
      <c r="Q43" s="59">
        <v>17</v>
      </c>
      <c r="R43" s="59">
        <v>17</v>
      </c>
      <c r="S43" s="59" t="s">
        <v>298</v>
      </c>
      <c r="T43" s="59">
        <v>6</v>
      </c>
      <c r="U43" s="59" t="s">
        <v>289</v>
      </c>
      <c r="V43" s="59">
        <v>21</v>
      </c>
      <c r="W43" s="59">
        <v>20</v>
      </c>
      <c r="X43" s="59">
        <v>41</v>
      </c>
      <c r="Y43" s="59">
        <v>18</v>
      </c>
      <c r="Z43" s="59" t="s">
        <v>325</v>
      </c>
      <c r="AA43" s="59">
        <v>18</v>
      </c>
      <c r="AB43" s="59" t="s">
        <v>238</v>
      </c>
      <c r="AC43" s="59">
        <v>19</v>
      </c>
      <c r="AD43" s="59">
        <v>16</v>
      </c>
      <c r="AE43" s="59">
        <v>35</v>
      </c>
      <c r="AF43" s="59">
        <v>23</v>
      </c>
      <c r="AG43" s="59">
        <v>21</v>
      </c>
      <c r="AH43" s="59">
        <v>20</v>
      </c>
      <c r="AI43" s="59">
        <v>41</v>
      </c>
      <c r="AJ43" s="59">
        <v>22</v>
      </c>
      <c r="AK43" s="59">
        <v>375</v>
      </c>
      <c r="AL43" s="61">
        <v>41.666666666666671</v>
      </c>
      <c r="AM43" s="60" t="s">
        <v>40</v>
      </c>
    </row>
    <row r="44" spans="1:41" x14ac:dyDescent="0.3">
      <c r="A44" s="59">
        <v>36</v>
      </c>
      <c r="B44" s="59">
        <v>382406</v>
      </c>
      <c r="C44" s="59">
        <v>23510220689</v>
      </c>
      <c r="D44" s="60" t="s">
        <v>353</v>
      </c>
      <c r="E44" s="59">
        <v>30</v>
      </c>
      <c r="F44" s="59">
        <v>12</v>
      </c>
      <c r="G44" s="59">
        <v>42</v>
      </c>
      <c r="H44" s="59">
        <v>29</v>
      </c>
      <c r="I44" s="59">
        <v>24</v>
      </c>
      <c r="J44" s="59">
        <v>53</v>
      </c>
      <c r="K44" s="59">
        <v>42</v>
      </c>
      <c r="L44" s="59">
        <v>42</v>
      </c>
      <c r="M44" s="59">
        <v>84</v>
      </c>
      <c r="N44" s="59">
        <v>23</v>
      </c>
      <c r="O44" s="59">
        <v>20</v>
      </c>
      <c r="P44" s="59">
        <v>43</v>
      </c>
      <c r="Q44" s="59">
        <v>18</v>
      </c>
      <c r="R44" s="59">
        <v>17</v>
      </c>
      <c r="S44" s="59" t="s">
        <v>181</v>
      </c>
      <c r="T44" s="59">
        <v>13</v>
      </c>
      <c r="U44" s="59" t="s">
        <v>314</v>
      </c>
      <c r="V44" s="59">
        <v>19</v>
      </c>
      <c r="W44" s="59">
        <v>18</v>
      </c>
      <c r="X44" s="59">
        <v>37</v>
      </c>
      <c r="Y44" s="59">
        <v>20</v>
      </c>
      <c r="Z44" s="59">
        <v>19</v>
      </c>
      <c r="AA44" s="59">
        <v>24</v>
      </c>
      <c r="AB44" s="59">
        <v>43</v>
      </c>
      <c r="AC44" s="59">
        <v>23</v>
      </c>
      <c r="AD44" s="59">
        <v>23</v>
      </c>
      <c r="AE44" s="59">
        <v>46</v>
      </c>
      <c r="AF44" s="59">
        <v>23</v>
      </c>
      <c r="AG44" s="59">
        <v>20</v>
      </c>
      <c r="AH44" s="59">
        <v>21</v>
      </c>
      <c r="AI44" s="59">
        <v>41</v>
      </c>
      <c r="AJ44" s="59">
        <v>45</v>
      </c>
      <c r="AK44" s="59">
        <v>548</v>
      </c>
      <c r="AL44" s="61">
        <v>60.888888888888893</v>
      </c>
      <c r="AM44" s="60" t="s">
        <v>58</v>
      </c>
      <c r="AO44" s="53">
        <v>1</v>
      </c>
    </row>
    <row r="45" spans="1:41" x14ac:dyDescent="0.3">
      <c r="A45" s="59">
        <v>37</v>
      </c>
      <c r="B45" s="59">
        <v>382407</v>
      </c>
      <c r="C45" s="59">
        <v>23510220690</v>
      </c>
      <c r="D45" s="60" t="s">
        <v>354</v>
      </c>
      <c r="E45" s="59">
        <v>65</v>
      </c>
      <c r="F45" s="59">
        <v>25</v>
      </c>
      <c r="G45" s="59">
        <v>90</v>
      </c>
      <c r="H45" s="59">
        <v>44</v>
      </c>
      <c r="I45" s="59">
        <v>26</v>
      </c>
      <c r="J45" s="59">
        <v>70</v>
      </c>
      <c r="K45" s="59">
        <v>38</v>
      </c>
      <c r="L45" s="59">
        <v>41</v>
      </c>
      <c r="M45" s="59">
        <v>79</v>
      </c>
      <c r="N45" s="59">
        <v>68</v>
      </c>
      <c r="O45" s="59">
        <v>27</v>
      </c>
      <c r="P45" s="59">
        <v>95</v>
      </c>
      <c r="Q45" s="59">
        <v>21</v>
      </c>
      <c r="R45" s="59">
        <v>21</v>
      </c>
      <c r="S45" s="59">
        <v>53</v>
      </c>
      <c r="T45" s="59">
        <v>23</v>
      </c>
      <c r="U45" s="59">
        <v>76</v>
      </c>
      <c r="V45" s="59">
        <v>21</v>
      </c>
      <c r="W45" s="59">
        <v>20</v>
      </c>
      <c r="X45" s="59">
        <v>41</v>
      </c>
      <c r="Y45" s="59">
        <v>23</v>
      </c>
      <c r="Z45" s="59">
        <v>22</v>
      </c>
      <c r="AA45" s="59">
        <v>28</v>
      </c>
      <c r="AB45" s="59">
        <v>50</v>
      </c>
      <c r="AC45" s="59">
        <v>23</v>
      </c>
      <c r="AD45" s="59">
        <v>21</v>
      </c>
      <c r="AE45" s="59">
        <v>44</v>
      </c>
      <c r="AF45" s="59">
        <v>23</v>
      </c>
      <c r="AG45" s="59">
        <v>19</v>
      </c>
      <c r="AH45" s="59">
        <v>21</v>
      </c>
      <c r="AI45" s="59">
        <v>40</v>
      </c>
      <c r="AJ45" s="59">
        <v>44</v>
      </c>
      <c r="AK45" s="59">
        <v>717</v>
      </c>
      <c r="AL45" s="61">
        <v>79.666666666666657</v>
      </c>
      <c r="AM45" s="60" t="s">
        <v>335</v>
      </c>
      <c r="AO45" s="53">
        <v>1</v>
      </c>
    </row>
    <row r="46" spans="1:41" x14ac:dyDescent="0.3">
      <c r="A46" s="59">
        <v>38</v>
      </c>
      <c r="B46" s="59">
        <v>382408</v>
      </c>
      <c r="C46" s="59">
        <v>23510220691</v>
      </c>
      <c r="D46" s="60" t="s">
        <v>355</v>
      </c>
      <c r="E46" s="59">
        <v>62</v>
      </c>
      <c r="F46" s="59">
        <v>17</v>
      </c>
      <c r="G46" s="59">
        <v>79</v>
      </c>
      <c r="H46" s="59" t="s">
        <v>289</v>
      </c>
      <c r="I46" s="59">
        <v>11</v>
      </c>
      <c r="J46" s="59" t="s">
        <v>234</v>
      </c>
      <c r="K46" s="59">
        <v>38</v>
      </c>
      <c r="L46" s="59">
        <v>40</v>
      </c>
      <c r="M46" s="59">
        <v>78</v>
      </c>
      <c r="N46" s="59">
        <v>38</v>
      </c>
      <c r="O46" s="59">
        <v>11</v>
      </c>
      <c r="P46" s="59">
        <v>49</v>
      </c>
      <c r="Q46" s="59">
        <v>18</v>
      </c>
      <c r="R46" s="59">
        <v>18</v>
      </c>
      <c r="S46" s="59" t="s">
        <v>66</v>
      </c>
      <c r="T46" s="59">
        <v>11</v>
      </c>
      <c r="U46" s="59" t="s">
        <v>242</v>
      </c>
      <c r="V46" s="59">
        <v>21</v>
      </c>
      <c r="W46" s="59">
        <v>20</v>
      </c>
      <c r="X46" s="59">
        <v>41</v>
      </c>
      <c r="Y46" s="59">
        <v>18</v>
      </c>
      <c r="Z46" s="59">
        <v>17</v>
      </c>
      <c r="AA46" s="59">
        <v>23</v>
      </c>
      <c r="AB46" s="59">
        <v>40</v>
      </c>
      <c r="AC46" s="59">
        <v>21</v>
      </c>
      <c r="AD46" s="59">
        <v>20</v>
      </c>
      <c r="AE46" s="59">
        <v>41</v>
      </c>
      <c r="AF46" s="59">
        <v>19</v>
      </c>
      <c r="AG46" s="59">
        <v>21</v>
      </c>
      <c r="AH46" s="59">
        <v>20</v>
      </c>
      <c r="AI46" s="59">
        <v>41</v>
      </c>
      <c r="AJ46" s="59">
        <v>44</v>
      </c>
      <c r="AK46" s="59">
        <v>544</v>
      </c>
      <c r="AL46" s="61">
        <v>60.444444444444443</v>
      </c>
      <c r="AM46" s="60" t="s">
        <v>151</v>
      </c>
      <c r="AN46" s="53">
        <v>1</v>
      </c>
    </row>
    <row r="47" spans="1:41" x14ac:dyDescent="0.3">
      <c r="A47" s="59">
        <v>39</v>
      </c>
      <c r="B47" s="59">
        <v>382409</v>
      </c>
      <c r="C47" s="59">
        <v>23510220692</v>
      </c>
      <c r="D47" s="60" t="s">
        <v>356</v>
      </c>
      <c r="E47" s="59">
        <v>70</v>
      </c>
      <c r="F47" s="59">
        <v>29</v>
      </c>
      <c r="G47" s="59">
        <v>99</v>
      </c>
      <c r="H47" s="59">
        <v>34</v>
      </c>
      <c r="I47" s="59">
        <v>23</v>
      </c>
      <c r="J47" s="59">
        <v>57</v>
      </c>
      <c r="K47" s="59">
        <v>44</v>
      </c>
      <c r="L47" s="59">
        <v>44</v>
      </c>
      <c r="M47" s="59">
        <v>88</v>
      </c>
      <c r="N47" s="59">
        <v>70</v>
      </c>
      <c r="O47" s="59">
        <v>28</v>
      </c>
      <c r="P47" s="59">
        <v>98</v>
      </c>
      <c r="Q47" s="59">
        <v>22</v>
      </c>
      <c r="R47" s="59">
        <v>23</v>
      </c>
      <c r="S47" s="59">
        <v>46</v>
      </c>
      <c r="T47" s="59">
        <v>19</v>
      </c>
      <c r="U47" s="59">
        <v>65</v>
      </c>
      <c r="V47" s="59">
        <v>21</v>
      </c>
      <c r="W47" s="59">
        <v>20</v>
      </c>
      <c r="X47" s="59">
        <v>41</v>
      </c>
      <c r="Y47" s="59">
        <v>23</v>
      </c>
      <c r="Z47" s="59">
        <v>26</v>
      </c>
      <c r="AA47" s="59">
        <v>29</v>
      </c>
      <c r="AB47" s="59">
        <v>55</v>
      </c>
      <c r="AC47" s="59">
        <v>23</v>
      </c>
      <c r="AD47" s="59">
        <v>24</v>
      </c>
      <c r="AE47" s="59">
        <v>47</v>
      </c>
      <c r="AF47" s="59">
        <v>24</v>
      </c>
      <c r="AG47" s="59">
        <v>23</v>
      </c>
      <c r="AH47" s="59">
        <v>23</v>
      </c>
      <c r="AI47" s="59">
        <v>46</v>
      </c>
      <c r="AJ47" s="59">
        <v>44</v>
      </c>
      <c r="AK47" s="59">
        <v>732</v>
      </c>
      <c r="AL47" s="61">
        <v>81.333333333333329</v>
      </c>
      <c r="AM47" s="60" t="s">
        <v>335</v>
      </c>
      <c r="AO47" s="53">
        <v>1</v>
      </c>
    </row>
    <row r="48" spans="1:41" x14ac:dyDescent="0.3">
      <c r="A48" s="59">
        <v>40</v>
      </c>
      <c r="B48" s="59">
        <v>382410</v>
      </c>
      <c r="C48" s="59">
        <v>23510220693</v>
      </c>
      <c r="D48" s="60" t="s">
        <v>357</v>
      </c>
      <c r="E48" s="59" t="s">
        <v>290</v>
      </c>
      <c r="F48" s="59">
        <v>6</v>
      </c>
      <c r="G48" s="59" t="s">
        <v>296</v>
      </c>
      <c r="H48" s="59">
        <v>27</v>
      </c>
      <c r="I48" s="59">
        <v>13</v>
      </c>
      <c r="J48" s="59">
        <v>40</v>
      </c>
      <c r="K48" s="59">
        <v>36</v>
      </c>
      <c r="L48" s="59">
        <v>38</v>
      </c>
      <c r="M48" s="59">
        <v>74</v>
      </c>
      <c r="N48" s="59" t="s">
        <v>66</v>
      </c>
      <c r="O48" s="59">
        <v>10</v>
      </c>
      <c r="P48" s="59" t="s">
        <v>303</v>
      </c>
      <c r="Q48" s="59">
        <v>18</v>
      </c>
      <c r="R48" s="59">
        <v>17</v>
      </c>
      <c r="S48" s="59" t="s">
        <v>302</v>
      </c>
      <c r="T48" s="59">
        <v>5</v>
      </c>
      <c r="U48" s="59" t="s">
        <v>323</v>
      </c>
      <c r="V48" s="59">
        <v>21</v>
      </c>
      <c r="W48" s="59">
        <v>20</v>
      </c>
      <c r="X48" s="59">
        <v>41</v>
      </c>
      <c r="Y48" s="59">
        <v>17</v>
      </c>
      <c r="Z48" s="59" t="s">
        <v>325</v>
      </c>
      <c r="AA48" s="59">
        <v>26</v>
      </c>
      <c r="AB48" s="59" t="s">
        <v>297</v>
      </c>
      <c r="AC48" s="59">
        <v>21</v>
      </c>
      <c r="AD48" s="59">
        <v>19</v>
      </c>
      <c r="AE48" s="59">
        <v>40</v>
      </c>
      <c r="AF48" s="59">
        <v>19</v>
      </c>
      <c r="AG48" s="59">
        <v>22</v>
      </c>
      <c r="AH48" s="59">
        <v>20</v>
      </c>
      <c r="AI48" s="59">
        <v>42</v>
      </c>
      <c r="AJ48" s="59">
        <v>44</v>
      </c>
      <c r="AK48" s="59">
        <v>456</v>
      </c>
      <c r="AL48" s="61">
        <v>50.666666666666671</v>
      </c>
      <c r="AM48" s="60" t="s">
        <v>40</v>
      </c>
    </row>
    <row r="49" spans="1:41" x14ac:dyDescent="0.3">
      <c r="A49" s="59">
        <v>41</v>
      </c>
      <c r="B49" s="59">
        <v>382411</v>
      </c>
      <c r="C49" s="59">
        <v>23510220694</v>
      </c>
      <c r="D49" s="60" t="s">
        <v>358</v>
      </c>
      <c r="E49" s="59">
        <v>54</v>
      </c>
      <c r="F49" s="59">
        <v>18</v>
      </c>
      <c r="G49" s="59">
        <v>72</v>
      </c>
      <c r="H49" s="59">
        <v>22</v>
      </c>
      <c r="I49" s="59">
        <v>20</v>
      </c>
      <c r="J49" s="59">
        <v>42</v>
      </c>
      <c r="K49" s="59">
        <v>42</v>
      </c>
      <c r="L49" s="59">
        <v>42</v>
      </c>
      <c r="M49" s="59">
        <v>84</v>
      </c>
      <c r="N49" s="59">
        <v>63</v>
      </c>
      <c r="O49" s="59">
        <v>18</v>
      </c>
      <c r="P49" s="59">
        <v>81</v>
      </c>
      <c r="Q49" s="59">
        <v>21</v>
      </c>
      <c r="R49" s="59">
        <v>21</v>
      </c>
      <c r="S49" s="59">
        <v>44</v>
      </c>
      <c r="T49" s="59">
        <v>12</v>
      </c>
      <c r="U49" s="59">
        <v>56</v>
      </c>
      <c r="V49" s="59">
        <v>22</v>
      </c>
      <c r="W49" s="59">
        <v>21</v>
      </c>
      <c r="X49" s="59">
        <v>43</v>
      </c>
      <c r="Y49" s="59">
        <v>16</v>
      </c>
      <c r="Z49" s="59">
        <v>34</v>
      </c>
      <c r="AA49" s="59">
        <v>26</v>
      </c>
      <c r="AB49" s="59">
        <v>60</v>
      </c>
      <c r="AC49" s="59">
        <v>23</v>
      </c>
      <c r="AD49" s="59">
        <v>22</v>
      </c>
      <c r="AE49" s="59">
        <v>45</v>
      </c>
      <c r="AF49" s="59">
        <v>20</v>
      </c>
      <c r="AG49" s="59">
        <v>21</v>
      </c>
      <c r="AH49" s="59">
        <v>21</v>
      </c>
      <c r="AI49" s="59">
        <v>42</v>
      </c>
      <c r="AJ49" s="59">
        <v>45</v>
      </c>
      <c r="AK49" s="59">
        <v>648</v>
      </c>
      <c r="AL49" s="61">
        <v>72</v>
      </c>
      <c r="AM49" s="60" t="s">
        <v>44</v>
      </c>
      <c r="AO49" s="53">
        <v>1</v>
      </c>
    </row>
    <row r="50" spans="1:41" x14ac:dyDescent="0.3">
      <c r="A50" s="59">
        <v>42</v>
      </c>
      <c r="B50" s="59">
        <v>382412</v>
      </c>
      <c r="C50" s="59">
        <v>23510220695</v>
      </c>
      <c r="D50" s="60" t="s">
        <v>359</v>
      </c>
      <c r="E50" s="59">
        <v>51</v>
      </c>
      <c r="F50" s="59">
        <v>18</v>
      </c>
      <c r="G50" s="59">
        <v>69</v>
      </c>
      <c r="H50" s="59">
        <v>29</v>
      </c>
      <c r="I50" s="59">
        <v>15</v>
      </c>
      <c r="J50" s="59">
        <v>44</v>
      </c>
      <c r="K50" s="59">
        <v>42</v>
      </c>
      <c r="L50" s="59">
        <v>38</v>
      </c>
      <c r="M50" s="59">
        <v>80</v>
      </c>
      <c r="N50" s="59">
        <v>38</v>
      </c>
      <c r="O50" s="59">
        <v>18</v>
      </c>
      <c r="P50" s="59">
        <v>56</v>
      </c>
      <c r="Q50" s="59">
        <v>19</v>
      </c>
      <c r="R50" s="59">
        <v>20</v>
      </c>
      <c r="S50" s="59">
        <v>44</v>
      </c>
      <c r="T50" s="59">
        <v>13</v>
      </c>
      <c r="U50" s="59">
        <v>57</v>
      </c>
      <c r="V50" s="59">
        <v>21</v>
      </c>
      <c r="W50" s="59">
        <v>20</v>
      </c>
      <c r="X50" s="59">
        <v>41</v>
      </c>
      <c r="Y50" s="59">
        <v>21</v>
      </c>
      <c r="Z50" s="59">
        <v>34</v>
      </c>
      <c r="AA50" s="59">
        <v>29</v>
      </c>
      <c r="AB50" s="59">
        <v>63</v>
      </c>
      <c r="AC50" s="59">
        <v>24</v>
      </c>
      <c r="AD50" s="59">
        <v>22</v>
      </c>
      <c r="AE50" s="59">
        <v>46</v>
      </c>
      <c r="AF50" s="59">
        <v>24</v>
      </c>
      <c r="AG50" s="59">
        <v>21</v>
      </c>
      <c r="AH50" s="59">
        <v>21</v>
      </c>
      <c r="AI50" s="59">
        <v>42</v>
      </c>
      <c r="AJ50" s="59">
        <v>45</v>
      </c>
      <c r="AK50" s="59">
        <v>627</v>
      </c>
      <c r="AL50" s="61">
        <v>69.666666666666671</v>
      </c>
      <c r="AM50" s="60" t="s">
        <v>44</v>
      </c>
      <c r="AO50" s="53">
        <v>1</v>
      </c>
    </row>
    <row r="51" spans="1:41" x14ac:dyDescent="0.3">
      <c r="A51" s="59">
        <v>43</v>
      </c>
      <c r="B51" s="59">
        <v>382413</v>
      </c>
      <c r="C51" s="59">
        <v>23510220696</v>
      </c>
      <c r="D51" s="60" t="s">
        <v>360</v>
      </c>
      <c r="E51" s="59">
        <v>49</v>
      </c>
      <c r="F51" s="59">
        <v>13</v>
      </c>
      <c r="G51" s="59">
        <v>62</v>
      </c>
      <c r="H51" s="59">
        <v>24</v>
      </c>
      <c r="I51" s="59">
        <v>17</v>
      </c>
      <c r="J51" s="59">
        <v>41</v>
      </c>
      <c r="K51" s="59">
        <v>40</v>
      </c>
      <c r="L51" s="59">
        <v>42</v>
      </c>
      <c r="M51" s="59">
        <v>82</v>
      </c>
      <c r="N51" s="59">
        <v>29</v>
      </c>
      <c r="O51" s="59">
        <v>12</v>
      </c>
      <c r="P51" s="59">
        <v>41</v>
      </c>
      <c r="Q51" s="59">
        <v>22</v>
      </c>
      <c r="R51" s="59">
        <v>20</v>
      </c>
      <c r="S51" s="59">
        <v>48</v>
      </c>
      <c r="T51" s="59">
        <v>9</v>
      </c>
      <c r="U51" s="59">
        <v>57</v>
      </c>
      <c r="V51" s="59">
        <v>22</v>
      </c>
      <c r="W51" s="59">
        <v>21</v>
      </c>
      <c r="X51" s="59">
        <v>43</v>
      </c>
      <c r="Y51" s="59">
        <v>23</v>
      </c>
      <c r="Z51" s="59">
        <v>25</v>
      </c>
      <c r="AA51" s="59">
        <v>25</v>
      </c>
      <c r="AB51" s="59">
        <v>50</v>
      </c>
      <c r="AC51" s="59">
        <v>23</v>
      </c>
      <c r="AD51" s="59">
        <v>22</v>
      </c>
      <c r="AE51" s="59">
        <v>45</v>
      </c>
      <c r="AF51" s="59">
        <v>23</v>
      </c>
      <c r="AG51" s="59">
        <v>21</v>
      </c>
      <c r="AH51" s="59">
        <v>23</v>
      </c>
      <c r="AI51" s="59">
        <v>44</v>
      </c>
      <c r="AJ51" s="59">
        <v>45</v>
      </c>
      <c r="AK51" s="59">
        <v>598</v>
      </c>
      <c r="AL51" s="61">
        <v>66.444444444444443</v>
      </c>
      <c r="AM51" s="60" t="s">
        <v>44</v>
      </c>
      <c r="AO51" s="53">
        <v>1</v>
      </c>
    </row>
    <row r="52" spans="1:41" x14ac:dyDescent="0.3">
      <c r="A52" s="59">
        <v>44</v>
      </c>
      <c r="B52" s="59">
        <v>382414</v>
      </c>
      <c r="C52" s="59">
        <v>23510220697</v>
      </c>
      <c r="D52" s="60" t="s">
        <v>361</v>
      </c>
      <c r="E52" s="59">
        <v>50</v>
      </c>
      <c r="F52" s="59">
        <v>16</v>
      </c>
      <c r="G52" s="59">
        <v>66</v>
      </c>
      <c r="H52" s="62" t="s">
        <v>162</v>
      </c>
      <c r="I52" s="59">
        <v>16</v>
      </c>
      <c r="J52" s="59" t="s">
        <v>314</v>
      </c>
      <c r="K52" s="59">
        <v>38</v>
      </c>
      <c r="L52" s="59">
        <v>40</v>
      </c>
      <c r="M52" s="59">
        <v>78</v>
      </c>
      <c r="N52" s="59">
        <v>34</v>
      </c>
      <c r="O52" s="59">
        <v>13</v>
      </c>
      <c r="P52" s="59">
        <v>47</v>
      </c>
      <c r="Q52" s="59">
        <v>19</v>
      </c>
      <c r="R52" s="59">
        <v>17</v>
      </c>
      <c r="S52" s="59">
        <v>30</v>
      </c>
      <c r="T52" s="59">
        <v>10</v>
      </c>
      <c r="U52" s="59">
        <v>40</v>
      </c>
      <c r="V52" s="59">
        <v>22</v>
      </c>
      <c r="W52" s="59">
        <v>21</v>
      </c>
      <c r="X52" s="59">
        <v>43</v>
      </c>
      <c r="Y52" s="59">
        <v>22</v>
      </c>
      <c r="Z52" s="59">
        <v>28</v>
      </c>
      <c r="AA52" s="59">
        <v>27</v>
      </c>
      <c r="AB52" s="59">
        <v>55</v>
      </c>
      <c r="AC52" s="59">
        <v>23</v>
      </c>
      <c r="AD52" s="59">
        <v>23</v>
      </c>
      <c r="AE52" s="59">
        <v>46</v>
      </c>
      <c r="AF52" s="59">
        <v>24</v>
      </c>
      <c r="AG52" s="59">
        <v>19</v>
      </c>
      <c r="AH52" s="59">
        <v>21</v>
      </c>
      <c r="AI52" s="59">
        <v>40</v>
      </c>
      <c r="AJ52" s="59">
        <v>44</v>
      </c>
      <c r="AK52" s="59">
        <v>577</v>
      </c>
      <c r="AL52" s="61">
        <v>64.111111111111114</v>
      </c>
      <c r="AM52" s="60" t="s">
        <v>58</v>
      </c>
      <c r="AO52" s="53">
        <v>1</v>
      </c>
    </row>
    <row r="53" spans="1:41" x14ac:dyDescent="0.3">
      <c r="A53" s="59">
        <v>45</v>
      </c>
      <c r="B53" s="59">
        <v>382415</v>
      </c>
      <c r="C53" s="59">
        <v>23510220698</v>
      </c>
      <c r="D53" s="60" t="s">
        <v>362</v>
      </c>
      <c r="E53" s="59">
        <v>44</v>
      </c>
      <c r="F53" s="59">
        <v>13</v>
      </c>
      <c r="G53" s="59">
        <v>57</v>
      </c>
      <c r="H53" s="59" t="s">
        <v>333</v>
      </c>
      <c r="I53" s="59">
        <v>12</v>
      </c>
      <c r="J53" s="59" t="s">
        <v>177</v>
      </c>
      <c r="K53" s="59">
        <v>41</v>
      </c>
      <c r="L53" s="59">
        <v>39</v>
      </c>
      <c r="M53" s="59">
        <v>80</v>
      </c>
      <c r="N53" s="59">
        <v>38</v>
      </c>
      <c r="O53" s="59">
        <v>10</v>
      </c>
      <c r="P53" s="59">
        <v>48</v>
      </c>
      <c r="Q53" s="59">
        <v>20</v>
      </c>
      <c r="R53" s="59">
        <v>17</v>
      </c>
      <c r="S53" s="59" t="s">
        <v>209</v>
      </c>
      <c r="T53" s="59">
        <v>8</v>
      </c>
      <c r="U53" s="59" t="s">
        <v>363</v>
      </c>
      <c r="V53" s="59">
        <v>21</v>
      </c>
      <c r="W53" s="59">
        <v>20</v>
      </c>
      <c r="X53" s="59">
        <v>41</v>
      </c>
      <c r="Y53" s="59">
        <v>17</v>
      </c>
      <c r="Z53" s="59">
        <v>26</v>
      </c>
      <c r="AA53" s="59">
        <v>24</v>
      </c>
      <c r="AB53" s="59">
        <v>50</v>
      </c>
      <c r="AC53" s="59">
        <v>23</v>
      </c>
      <c r="AD53" s="59">
        <v>19</v>
      </c>
      <c r="AE53" s="59">
        <v>42</v>
      </c>
      <c r="AF53" s="59">
        <v>20</v>
      </c>
      <c r="AG53" s="59">
        <v>20</v>
      </c>
      <c r="AH53" s="59">
        <v>21</v>
      </c>
      <c r="AI53" s="59">
        <v>41</v>
      </c>
      <c r="AJ53" s="59">
        <v>45</v>
      </c>
      <c r="AK53" s="59">
        <v>544</v>
      </c>
      <c r="AL53" s="61">
        <v>60.444444444444443</v>
      </c>
      <c r="AM53" s="60" t="s">
        <v>151</v>
      </c>
      <c r="AN53" s="53">
        <v>1</v>
      </c>
    </row>
    <row r="54" spans="1:41" x14ac:dyDescent="0.3">
      <c r="A54" s="59">
        <v>46</v>
      </c>
      <c r="B54" s="59">
        <v>382416</v>
      </c>
      <c r="C54" s="59">
        <v>23510220700</v>
      </c>
      <c r="D54" s="60" t="s">
        <v>364</v>
      </c>
      <c r="E54" s="59" t="s">
        <v>319</v>
      </c>
      <c r="F54" s="59">
        <v>4</v>
      </c>
      <c r="G54" s="59" t="s">
        <v>290</v>
      </c>
      <c r="H54" s="59" t="s">
        <v>289</v>
      </c>
      <c r="I54" s="59">
        <v>17</v>
      </c>
      <c r="J54" s="59" t="s">
        <v>348</v>
      </c>
      <c r="K54" s="59">
        <v>35</v>
      </c>
      <c r="L54" s="59">
        <v>35</v>
      </c>
      <c r="M54" s="59">
        <v>70</v>
      </c>
      <c r="N54" s="59" t="s">
        <v>291</v>
      </c>
      <c r="O54" s="59">
        <v>0</v>
      </c>
      <c r="P54" s="59" t="s">
        <v>291</v>
      </c>
      <c r="Q54" s="59">
        <v>18</v>
      </c>
      <c r="R54" s="59">
        <v>17</v>
      </c>
      <c r="S54" s="59" t="s">
        <v>298</v>
      </c>
      <c r="T54" s="59">
        <v>2</v>
      </c>
      <c r="U54" s="59" t="s">
        <v>66</v>
      </c>
      <c r="V54" s="59">
        <v>22</v>
      </c>
      <c r="W54" s="59">
        <v>21</v>
      </c>
      <c r="X54" s="59">
        <v>43</v>
      </c>
      <c r="Y54" s="59">
        <v>12</v>
      </c>
      <c r="Z54" s="59" t="s">
        <v>291</v>
      </c>
      <c r="AA54" s="59">
        <v>19</v>
      </c>
      <c r="AB54" s="59" t="s">
        <v>302</v>
      </c>
      <c r="AC54" s="59">
        <v>15</v>
      </c>
      <c r="AD54" s="59">
        <v>13</v>
      </c>
      <c r="AE54" s="59">
        <v>28</v>
      </c>
      <c r="AF54" s="59">
        <v>18</v>
      </c>
      <c r="AG54" s="59">
        <v>18</v>
      </c>
      <c r="AH54" s="59">
        <v>18</v>
      </c>
      <c r="AI54" s="59">
        <v>36</v>
      </c>
      <c r="AJ54" s="59">
        <v>30</v>
      </c>
      <c r="AK54" s="59">
        <v>359</v>
      </c>
      <c r="AL54" s="61">
        <v>39.888888888888893</v>
      </c>
      <c r="AM54" s="60" t="s">
        <v>40</v>
      </c>
    </row>
    <row r="55" spans="1:41" x14ac:dyDescent="0.3">
      <c r="A55" s="59">
        <v>47</v>
      </c>
      <c r="B55" s="59">
        <v>382417</v>
      </c>
      <c r="C55" s="59">
        <v>23510220701</v>
      </c>
      <c r="D55" s="60" t="s">
        <v>365</v>
      </c>
      <c r="E55" s="59" t="s">
        <v>323</v>
      </c>
      <c r="F55" s="59">
        <v>5</v>
      </c>
      <c r="G55" s="59" t="s">
        <v>189</v>
      </c>
      <c r="H55" s="59">
        <v>31</v>
      </c>
      <c r="I55" s="59">
        <v>17</v>
      </c>
      <c r="J55" s="59">
        <v>48</v>
      </c>
      <c r="K55" s="59">
        <v>40</v>
      </c>
      <c r="L55" s="59">
        <v>40</v>
      </c>
      <c r="M55" s="59">
        <v>80</v>
      </c>
      <c r="N55" s="59" t="s">
        <v>238</v>
      </c>
      <c r="O55" s="59">
        <v>8</v>
      </c>
      <c r="P55" s="59" t="s">
        <v>297</v>
      </c>
      <c r="Q55" s="59">
        <v>19</v>
      </c>
      <c r="R55" s="59">
        <v>21</v>
      </c>
      <c r="S55" s="59">
        <v>47</v>
      </c>
      <c r="T55" s="59">
        <v>14</v>
      </c>
      <c r="U55" s="59">
        <v>61</v>
      </c>
      <c r="V55" s="59">
        <v>22</v>
      </c>
      <c r="W55" s="59">
        <v>21</v>
      </c>
      <c r="X55" s="59">
        <v>43</v>
      </c>
      <c r="Y55" s="59">
        <v>20</v>
      </c>
      <c r="Z55" s="59" t="s">
        <v>291</v>
      </c>
      <c r="AA55" s="59">
        <v>20</v>
      </c>
      <c r="AB55" s="59" t="s">
        <v>289</v>
      </c>
      <c r="AC55" s="59">
        <v>19</v>
      </c>
      <c r="AD55" s="59">
        <v>16</v>
      </c>
      <c r="AE55" s="59">
        <v>35</v>
      </c>
      <c r="AF55" s="59">
        <v>23</v>
      </c>
      <c r="AG55" s="59">
        <v>22</v>
      </c>
      <c r="AH55" s="59">
        <v>21</v>
      </c>
      <c r="AI55" s="59">
        <v>43</v>
      </c>
      <c r="AJ55" s="59">
        <v>30</v>
      </c>
      <c r="AK55" s="59">
        <v>505</v>
      </c>
      <c r="AL55" s="61">
        <v>56.111111111111114</v>
      </c>
      <c r="AM55" s="60" t="s">
        <v>40</v>
      </c>
    </row>
    <row r="56" spans="1:41" x14ac:dyDescent="0.3">
      <c r="A56" s="59">
        <v>48</v>
      </c>
      <c r="B56" s="59">
        <v>382418</v>
      </c>
      <c r="C56" s="59">
        <v>23510220702</v>
      </c>
      <c r="D56" s="60" t="s">
        <v>366</v>
      </c>
      <c r="E56" s="59" t="s">
        <v>333</v>
      </c>
      <c r="F56" s="59">
        <v>3</v>
      </c>
      <c r="G56" s="59" t="s">
        <v>296</v>
      </c>
      <c r="H56" s="59" t="s">
        <v>296</v>
      </c>
      <c r="I56" s="59">
        <v>11</v>
      </c>
      <c r="J56" s="59" t="s">
        <v>175</v>
      </c>
      <c r="K56" s="59">
        <v>40</v>
      </c>
      <c r="L56" s="59">
        <v>37</v>
      </c>
      <c r="M56" s="59">
        <v>77</v>
      </c>
      <c r="N56" s="59" t="s">
        <v>168</v>
      </c>
      <c r="O56" s="59">
        <v>8</v>
      </c>
      <c r="P56" s="59" t="s">
        <v>296</v>
      </c>
      <c r="Q56" s="59">
        <v>18</v>
      </c>
      <c r="R56" s="59">
        <v>17</v>
      </c>
      <c r="S56" s="59" t="s">
        <v>291</v>
      </c>
      <c r="T56" s="59">
        <v>5</v>
      </c>
      <c r="U56" s="59" t="s">
        <v>300</v>
      </c>
      <c r="V56" s="59">
        <v>21</v>
      </c>
      <c r="W56" s="59">
        <v>20</v>
      </c>
      <c r="X56" s="59">
        <v>41</v>
      </c>
      <c r="Y56" s="59">
        <v>17</v>
      </c>
      <c r="Z56" s="59">
        <v>13</v>
      </c>
      <c r="AA56" s="59">
        <v>27</v>
      </c>
      <c r="AB56" s="59">
        <v>40</v>
      </c>
      <c r="AC56" s="59">
        <v>21</v>
      </c>
      <c r="AD56" s="59">
        <v>18</v>
      </c>
      <c r="AE56" s="59">
        <v>39</v>
      </c>
      <c r="AF56" s="59">
        <v>23</v>
      </c>
      <c r="AG56" s="59">
        <v>20</v>
      </c>
      <c r="AH56" s="59">
        <v>21</v>
      </c>
      <c r="AI56" s="59">
        <v>41</v>
      </c>
      <c r="AJ56" s="59">
        <v>42</v>
      </c>
      <c r="AK56" s="59">
        <v>434</v>
      </c>
      <c r="AL56" s="61">
        <v>48.222222222222221</v>
      </c>
      <c r="AM56" s="60" t="s">
        <v>40</v>
      </c>
    </row>
    <row r="57" spans="1:41" x14ac:dyDescent="0.3">
      <c r="A57" s="59">
        <v>49</v>
      </c>
      <c r="B57" s="59">
        <v>382419</v>
      </c>
      <c r="C57" s="59">
        <v>23510220704</v>
      </c>
      <c r="D57" s="60" t="s">
        <v>367</v>
      </c>
      <c r="E57" s="59" t="s">
        <v>232</v>
      </c>
      <c r="F57" s="59">
        <v>3</v>
      </c>
      <c r="G57" s="59" t="s">
        <v>303</v>
      </c>
      <c r="H57" s="59" t="s">
        <v>292</v>
      </c>
      <c r="I57" s="59">
        <v>16</v>
      </c>
      <c r="J57" s="59" t="s">
        <v>297</v>
      </c>
      <c r="K57" s="59">
        <v>38</v>
      </c>
      <c r="L57" s="59">
        <v>42</v>
      </c>
      <c r="M57" s="59">
        <v>80</v>
      </c>
      <c r="N57" s="59" t="s">
        <v>66</v>
      </c>
      <c r="O57" s="59">
        <v>5</v>
      </c>
      <c r="P57" s="59" t="s">
        <v>296</v>
      </c>
      <c r="Q57" s="59">
        <v>19</v>
      </c>
      <c r="R57" s="59">
        <v>18</v>
      </c>
      <c r="S57" s="59" t="s">
        <v>291</v>
      </c>
      <c r="T57" s="59">
        <v>2</v>
      </c>
      <c r="U57" s="59" t="s">
        <v>368</v>
      </c>
      <c r="V57" s="59">
        <v>21</v>
      </c>
      <c r="W57" s="59">
        <v>20</v>
      </c>
      <c r="X57" s="59">
        <v>41</v>
      </c>
      <c r="Y57" s="59">
        <v>14</v>
      </c>
      <c r="Z57" s="59" t="s">
        <v>291</v>
      </c>
      <c r="AA57" s="59">
        <v>22</v>
      </c>
      <c r="AB57" s="59" t="s">
        <v>299</v>
      </c>
      <c r="AC57" s="59">
        <v>19</v>
      </c>
      <c r="AD57" s="59">
        <v>15</v>
      </c>
      <c r="AE57" s="59">
        <v>34</v>
      </c>
      <c r="AF57" s="59">
        <v>18</v>
      </c>
      <c r="AG57" s="59">
        <v>18</v>
      </c>
      <c r="AH57" s="59">
        <v>19</v>
      </c>
      <c r="AI57" s="59">
        <v>37</v>
      </c>
      <c r="AJ57" s="59">
        <v>41</v>
      </c>
      <c r="AK57" s="59">
        <v>406</v>
      </c>
      <c r="AL57" s="61">
        <v>45.111111111111114</v>
      </c>
      <c r="AM57" s="60" t="s">
        <v>40</v>
      </c>
    </row>
    <row r="58" spans="1:41" x14ac:dyDescent="0.3">
      <c r="A58" s="59">
        <v>50</v>
      </c>
      <c r="B58" s="59">
        <v>382420</v>
      </c>
      <c r="C58" s="59">
        <v>23510220705</v>
      </c>
      <c r="D58" s="60" t="s">
        <v>369</v>
      </c>
      <c r="E58" s="59">
        <v>38</v>
      </c>
      <c r="F58" s="59">
        <v>23</v>
      </c>
      <c r="G58" s="59">
        <v>61</v>
      </c>
      <c r="H58" s="59">
        <v>25</v>
      </c>
      <c r="I58" s="59">
        <v>16</v>
      </c>
      <c r="J58" s="59">
        <v>41</v>
      </c>
      <c r="K58" s="59">
        <v>41</v>
      </c>
      <c r="L58" s="59">
        <v>38</v>
      </c>
      <c r="M58" s="59">
        <v>79</v>
      </c>
      <c r="N58" s="59">
        <v>31</v>
      </c>
      <c r="O58" s="59">
        <v>10</v>
      </c>
      <c r="P58" s="59">
        <v>41</v>
      </c>
      <c r="Q58" s="59">
        <v>18</v>
      </c>
      <c r="R58" s="59">
        <v>17</v>
      </c>
      <c r="S58" s="59" t="s">
        <v>291</v>
      </c>
      <c r="T58" s="59">
        <v>10</v>
      </c>
      <c r="U58" s="59" t="s">
        <v>65</v>
      </c>
      <c r="V58" s="59">
        <v>21</v>
      </c>
      <c r="W58" s="59">
        <v>20</v>
      </c>
      <c r="X58" s="59">
        <v>41</v>
      </c>
      <c r="Y58" s="59">
        <v>19</v>
      </c>
      <c r="Z58" s="59">
        <v>34</v>
      </c>
      <c r="AA58" s="59">
        <v>15</v>
      </c>
      <c r="AB58" s="59">
        <v>49</v>
      </c>
      <c r="AC58" s="59">
        <v>21</v>
      </c>
      <c r="AD58" s="59">
        <v>20</v>
      </c>
      <c r="AE58" s="59">
        <v>41</v>
      </c>
      <c r="AF58" s="59">
        <v>19</v>
      </c>
      <c r="AG58" s="59">
        <v>20</v>
      </c>
      <c r="AH58" s="59">
        <v>21</v>
      </c>
      <c r="AI58" s="59">
        <v>41</v>
      </c>
      <c r="AJ58" s="59">
        <v>44</v>
      </c>
      <c r="AK58" s="59">
        <v>521</v>
      </c>
      <c r="AL58" s="61">
        <v>57.888888888888893</v>
      </c>
      <c r="AM58" s="60" t="s">
        <v>151</v>
      </c>
      <c r="AN58" s="53">
        <v>1</v>
      </c>
    </row>
    <row r="59" spans="1:41" x14ac:dyDescent="0.3">
      <c r="A59" s="59">
        <v>51</v>
      </c>
      <c r="B59" s="59">
        <v>382421</v>
      </c>
      <c r="C59" s="59">
        <v>23510220706</v>
      </c>
      <c r="D59" s="60" t="s">
        <v>370</v>
      </c>
      <c r="E59" s="59">
        <v>61</v>
      </c>
      <c r="F59" s="59">
        <v>22</v>
      </c>
      <c r="G59" s="59">
        <v>83</v>
      </c>
      <c r="H59" s="62" t="s">
        <v>371</v>
      </c>
      <c r="I59" s="59">
        <v>18</v>
      </c>
      <c r="J59" s="59" t="s">
        <v>372</v>
      </c>
      <c r="K59" s="59">
        <v>39</v>
      </c>
      <c r="L59" s="59">
        <v>42</v>
      </c>
      <c r="M59" s="59">
        <v>81</v>
      </c>
      <c r="N59" s="59">
        <v>43</v>
      </c>
      <c r="O59" s="59">
        <v>22</v>
      </c>
      <c r="P59" s="59">
        <v>65</v>
      </c>
      <c r="Q59" s="59">
        <v>22</v>
      </c>
      <c r="R59" s="59">
        <v>22</v>
      </c>
      <c r="S59" s="59">
        <v>30</v>
      </c>
      <c r="T59" s="59">
        <v>10</v>
      </c>
      <c r="U59" s="59">
        <v>40</v>
      </c>
      <c r="V59" s="59">
        <v>22</v>
      </c>
      <c r="W59" s="59">
        <v>21</v>
      </c>
      <c r="X59" s="59">
        <v>43</v>
      </c>
      <c r="Y59" s="59">
        <v>23</v>
      </c>
      <c r="Z59" s="59">
        <v>22</v>
      </c>
      <c r="AA59" s="59">
        <v>28</v>
      </c>
      <c r="AB59" s="59">
        <v>50</v>
      </c>
      <c r="AC59" s="59">
        <v>23</v>
      </c>
      <c r="AD59" s="59">
        <v>23</v>
      </c>
      <c r="AE59" s="59">
        <v>46</v>
      </c>
      <c r="AF59" s="59">
        <v>23</v>
      </c>
      <c r="AG59" s="59">
        <v>22</v>
      </c>
      <c r="AH59" s="59">
        <v>22</v>
      </c>
      <c r="AI59" s="59">
        <v>44</v>
      </c>
      <c r="AJ59" s="59">
        <v>45</v>
      </c>
      <c r="AK59" s="59">
        <v>617</v>
      </c>
      <c r="AL59" s="61">
        <v>68.555555555555557</v>
      </c>
      <c r="AM59" s="60" t="s">
        <v>58</v>
      </c>
      <c r="AO59" s="53">
        <v>1</v>
      </c>
    </row>
    <row r="60" spans="1:41" x14ac:dyDescent="0.3">
      <c r="A60" s="59">
        <v>52</v>
      </c>
      <c r="B60" s="59">
        <v>382422</v>
      </c>
      <c r="C60" s="59">
        <v>23510220708</v>
      </c>
      <c r="D60" s="60" t="s">
        <v>373</v>
      </c>
      <c r="E60" s="59">
        <v>67</v>
      </c>
      <c r="F60" s="59">
        <v>25</v>
      </c>
      <c r="G60" s="59">
        <v>92</v>
      </c>
      <c r="H60" s="62" t="s">
        <v>185</v>
      </c>
      <c r="I60" s="59">
        <v>12</v>
      </c>
      <c r="J60" s="59" t="s">
        <v>315</v>
      </c>
      <c r="K60" s="59">
        <v>40</v>
      </c>
      <c r="L60" s="59">
        <v>40</v>
      </c>
      <c r="M60" s="59">
        <v>80</v>
      </c>
      <c r="N60" s="59">
        <v>64</v>
      </c>
      <c r="O60" s="59">
        <v>26</v>
      </c>
      <c r="P60" s="59">
        <v>90</v>
      </c>
      <c r="Q60" s="59">
        <v>20</v>
      </c>
      <c r="R60" s="59">
        <v>21</v>
      </c>
      <c r="S60" s="59">
        <v>44</v>
      </c>
      <c r="T60" s="59">
        <v>20</v>
      </c>
      <c r="U60" s="59">
        <v>64</v>
      </c>
      <c r="V60" s="59">
        <v>22</v>
      </c>
      <c r="W60" s="59">
        <v>21</v>
      </c>
      <c r="X60" s="59">
        <v>43</v>
      </c>
      <c r="Y60" s="59">
        <v>20</v>
      </c>
      <c r="Z60" s="59">
        <v>37</v>
      </c>
      <c r="AA60" s="59">
        <v>28</v>
      </c>
      <c r="AB60" s="59">
        <v>65</v>
      </c>
      <c r="AC60" s="59">
        <v>23</v>
      </c>
      <c r="AD60" s="59">
        <v>22</v>
      </c>
      <c r="AE60" s="59">
        <v>45</v>
      </c>
      <c r="AF60" s="59">
        <v>23</v>
      </c>
      <c r="AG60" s="59">
        <v>22</v>
      </c>
      <c r="AH60" s="59">
        <v>22</v>
      </c>
      <c r="AI60" s="59">
        <v>44</v>
      </c>
      <c r="AJ60" s="59">
        <v>44</v>
      </c>
      <c r="AK60" s="59">
        <v>688</v>
      </c>
      <c r="AL60" s="61">
        <v>76.444444444444443</v>
      </c>
      <c r="AM60" s="60" t="s">
        <v>335</v>
      </c>
      <c r="AO60" s="53">
        <v>1</v>
      </c>
    </row>
    <row r="61" spans="1:41" x14ac:dyDescent="0.3">
      <c r="A61" s="59">
        <v>53</v>
      </c>
      <c r="B61" s="59">
        <v>382423</v>
      </c>
      <c r="C61" s="59">
        <v>23510220710</v>
      </c>
      <c r="D61" s="60" t="s">
        <v>374</v>
      </c>
      <c r="E61" s="59" t="s">
        <v>325</v>
      </c>
      <c r="F61" s="59">
        <v>10</v>
      </c>
      <c r="G61" s="59" t="s">
        <v>292</v>
      </c>
      <c r="H61" s="59" t="s">
        <v>333</v>
      </c>
      <c r="I61" s="59">
        <v>11</v>
      </c>
      <c r="J61" s="59" t="s">
        <v>189</v>
      </c>
      <c r="K61" s="59">
        <v>39</v>
      </c>
      <c r="L61" s="59">
        <v>39</v>
      </c>
      <c r="M61" s="59">
        <v>78</v>
      </c>
      <c r="N61" s="59">
        <v>20</v>
      </c>
      <c r="O61" s="59">
        <v>20</v>
      </c>
      <c r="P61" s="59">
        <v>40</v>
      </c>
      <c r="Q61" s="59">
        <v>19</v>
      </c>
      <c r="R61" s="59">
        <v>18</v>
      </c>
      <c r="S61" s="59">
        <v>35</v>
      </c>
      <c r="T61" s="59">
        <v>14</v>
      </c>
      <c r="U61" s="59">
        <v>49</v>
      </c>
      <c r="V61" s="59">
        <v>21</v>
      </c>
      <c r="W61" s="59">
        <v>20</v>
      </c>
      <c r="X61" s="59">
        <v>41</v>
      </c>
      <c r="Y61" s="59">
        <v>19</v>
      </c>
      <c r="Z61" s="59" t="s">
        <v>291</v>
      </c>
      <c r="AA61" s="59">
        <v>20</v>
      </c>
      <c r="AB61" s="59" t="s">
        <v>289</v>
      </c>
      <c r="AC61" s="59">
        <v>19</v>
      </c>
      <c r="AD61" s="59">
        <v>18</v>
      </c>
      <c r="AE61" s="59">
        <v>37</v>
      </c>
      <c r="AF61" s="59">
        <v>23</v>
      </c>
      <c r="AG61" s="59">
        <v>20</v>
      </c>
      <c r="AH61" s="59">
        <v>21</v>
      </c>
      <c r="AI61" s="59">
        <v>41</v>
      </c>
      <c r="AJ61" s="59">
        <v>42</v>
      </c>
      <c r="AK61" s="59">
        <v>473</v>
      </c>
      <c r="AL61" s="61">
        <v>52.555555555555557</v>
      </c>
      <c r="AM61" s="60" t="s">
        <v>40</v>
      </c>
    </row>
    <row r="62" spans="1:41" x14ac:dyDescent="0.3">
      <c r="A62" s="59">
        <v>54</v>
      </c>
      <c r="B62" s="59">
        <v>382424</v>
      </c>
      <c r="C62" s="59">
        <v>23510220711</v>
      </c>
      <c r="D62" s="60" t="s">
        <v>375</v>
      </c>
      <c r="E62" s="59">
        <v>54</v>
      </c>
      <c r="F62" s="59">
        <v>7</v>
      </c>
      <c r="G62" s="59">
        <v>61</v>
      </c>
      <c r="H62" s="59">
        <v>21</v>
      </c>
      <c r="I62" s="59">
        <v>22</v>
      </c>
      <c r="J62" s="59">
        <v>43</v>
      </c>
      <c r="K62" s="59">
        <v>40</v>
      </c>
      <c r="L62" s="59">
        <v>40</v>
      </c>
      <c r="M62" s="59">
        <v>80</v>
      </c>
      <c r="N62" s="59">
        <v>53</v>
      </c>
      <c r="O62" s="59">
        <v>17</v>
      </c>
      <c r="P62" s="59">
        <v>70</v>
      </c>
      <c r="Q62" s="59">
        <v>17</v>
      </c>
      <c r="R62" s="59">
        <v>19</v>
      </c>
      <c r="S62" s="59" t="s">
        <v>376</v>
      </c>
      <c r="T62" s="59">
        <v>8</v>
      </c>
      <c r="U62" s="59" t="s">
        <v>377</v>
      </c>
      <c r="V62" s="59">
        <v>21</v>
      </c>
      <c r="W62" s="59">
        <v>20</v>
      </c>
      <c r="X62" s="59">
        <v>41</v>
      </c>
      <c r="Y62" s="59">
        <v>16</v>
      </c>
      <c r="Z62" s="59">
        <v>14</v>
      </c>
      <c r="AA62" s="59">
        <v>26</v>
      </c>
      <c r="AB62" s="59">
        <v>40</v>
      </c>
      <c r="AC62" s="59">
        <v>19</v>
      </c>
      <c r="AD62" s="59">
        <v>20</v>
      </c>
      <c r="AE62" s="59">
        <v>39</v>
      </c>
      <c r="AF62" s="59">
        <v>23</v>
      </c>
      <c r="AG62" s="59">
        <v>23</v>
      </c>
      <c r="AH62" s="59">
        <v>22</v>
      </c>
      <c r="AI62" s="59">
        <v>45</v>
      </c>
      <c r="AJ62" s="59">
        <v>42</v>
      </c>
      <c r="AK62" s="59">
        <v>570</v>
      </c>
      <c r="AL62" s="61">
        <v>63.333333333333329</v>
      </c>
      <c r="AM62" s="60" t="s">
        <v>58</v>
      </c>
      <c r="AO62" s="53">
        <v>1</v>
      </c>
    </row>
    <row r="63" spans="1:41" x14ac:dyDescent="0.3">
      <c r="A63" s="59">
        <v>55</v>
      </c>
      <c r="B63" s="59">
        <v>382425</v>
      </c>
      <c r="C63" s="59">
        <v>23510220712</v>
      </c>
      <c r="D63" s="60" t="s">
        <v>378</v>
      </c>
      <c r="E63" s="59" t="s">
        <v>337</v>
      </c>
      <c r="F63" s="59">
        <v>9</v>
      </c>
      <c r="G63" s="59" t="s">
        <v>168</v>
      </c>
      <c r="H63" s="59">
        <v>32</v>
      </c>
      <c r="I63" s="59">
        <v>13</v>
      </c>
      <c r="J63" s="59">
        <v>45</v>
      </c>
      <c r="K63" s="59">
        <v>38</v>
      </c>
      <c r="L63" s="59">
        <v>37</v>
      </c>
      <c r="M63" s="59">
        <v>75</v>
      </c>
      <c r="N63" s="59" t="s">
        <v>291</v>
      </c>
      <c r="O63" s="59">
        <v>7</v>
      </c>
      <c r="P63" s="59" t="s">
        <v>325</v>
      </c>
      <c r="Q63" s="59">
        <v>18</v>
      </c>
      <c r="R63" s="59">
        <v>19</v>
      </c>
      <c r="S63" s="59" t="s">
        <v>333</v>
      </c>
      <c r="T63" s="59">
        <v>11</v>
      </c>
      <c r="U63" s="59" t="s">
        <v>189</v>
      </c>
      <c r="V63" s="59">
        <v>23</v>
      </c>
      <c r="W63" s="59">
        <v>22</v>
      </c>
      <c r="X63" s="59">
        <v>45</v>
      </c>
      <c r="Y63" s="59">
        <v>19</v>
      </c>
      <c r="Z63" s="59">
        <v>19</v>
      </c>
      <c r="AA63" s="59">
        <v>25</v>
      </c>
      <c r="AB63" s="59">
        <v>44</v>
      </c>
      <c r="AC63" s="59">
        <v>19</v>
      </c>
      <c r="AD63" s="59">
        <v>20</v>
      </c>
      <c r="AE63" s="59">
        <v>39</v>
      </c>
      <c r="AF63" s="59">
        <v>19</v>
      </c>
      <c r="AG63" s="59">
        <v>21</v>
      </c>
      <c r="AH63" s="59">
        <v>20</v>
      </c>
      <c r="AI63" s="59">
        <v>41</v>
      </c>
      <c r="AJ63" s="59">
        <v>43</v>
      </c>
      <c r="AK63" s="59">
        <v>456</v>
      </c>
      <c r="AL63" s="61">
        <v>50.666666666666671</v>
      </c>
      <c r="AM63" s="60" t="s">
        <v>40</v>
      </c>
    </row>
    <row r="64" spans="1:41" x14ac:dyDescent="0.3">
      <c r="A64" s="59">
        <v>56</v>
      </c>
      <c r="B64" s="59">
        <v>382426</v>
      </c>
      <c r="C64" s="59">
        <v>23510220713</v>
      </c>
      <c r="D64" s="60" t="s">
        <v>379</v>
      </c>
      <c r="E64" s="59">
        <v>51</v>
      </c>
      <c r="F64" s="59">
        <v>19</v>
      </c>
      <c r="G64" s="59">
        <v>70</v>
      </c>
      <c r="H64" s="59">
        <v>19</v>
      </c>
      <c r="I64" s="59">
        <v>23</v>
      </c>
      <c r="J64" s="59">
        <v>42</v>
      </c>
      <c r="K64" s="59">
        <v>38</v>
      </c>
      <c r="L64" s="59">
        <v>40</v>
      </c>
      <c r="M64" s="59">
        <v>78</v>
      </c>
      <c r="N64" s="59">
        <v>33</v>
      </c>
      <c r="O64" s="59">
        <v>20</v>
      </c>
      <c r="P64" s="59">
        <v>53</v>
      </c>
      <c r="Q64" s="59">
        <v>19</v>
      </c>
      <c r="R64" s="59">
        <v>18</v>
      </c>
      <c r="S64" s="59">
        <v>27</v>
      </c>
      <c r="T64" s="59">
        <v>13</v>
      </c>
      <c r="U64" s="59">
        <v>40</v>
      </c>
      <c r="V64" s="59">
        <v>22</v>
      </c>
      <c r="W64" s="59">
        <v>21</v>
      </c>
      <c r="X64" s="59">
        <v>43</v>
      </c>
      <c r="Y64" s="59">
        <v>20</v>
      </c>
      <c r="Z64" s="59">
        <v>16</v>
      </c>
      <c r="AA64" s="59">
        <v>24</v>
      </c>
      <c r="AB64" s="59">
        <v>40</v>
      </c>
      <c r="AC64" s="59">
        <v>21</v>
      </c>
      <c r="AD64" s="59">
        <v>21</v>
      </c>
      <c r="AE64" s="59">
        <v>42</v>
      </c>
      <c r="AF64" s="59">
        <v>19</v>
      </c>
      <c r="AG64" s="59">
        <v>21</v>
      </c>
      <c r="AH64" s="59">
        <v>21</v>
      </c>
      <c r="AI64" s="59">
        <v>42</v>
      </c>
      <c r="AJ64" s="59">
        <v>42</v>
      </c>
      <c r="AK64" s="59">
        <v>568</v>
      </c>
      <c r="AL64" s="61">
        <v>63.111111111111107</v>
      </c>
      <c r="AM64" s="60" t="s">
        <v>44</v>
      </c>
      <c r="AO64" s="53">
        <v>1</v>
      </c>
    </row>
    <row r="65" spans="1:42" x14ac:dyDescent="0.3">
      <c r="A65" s="59">
        <v>57</v>
      </c>
      <c r="B65" s="59">
        <v>382427</v>
      </c>
      <c r="C65" s="59">
        <v>23510220714</v>
      </c>
      <c r="D65" s="60" t="s">
        <v>380</v>
      </c>
      <c r="E65" s="59">
        <v>32</v>
      </c>
      <c r="F65" s="59">
        <v>16</v>
      </c>
      <c r="G65" s="59">
        <v>48</v>
      </c>
      <c r="H65" s="59" t="s">
        <v>290</v>
      </c>
      <c r="I65" s="59">
        <v>20</v>
      </c>
      <c r="J65" s="59" t="s">
        <v>188</v>
      </c>
      <c r="K65" s="59">
        <v>36</v>
      </c>
      <c r="L65" s="59">
        <v>40</v>
      </c>
      <c r="M65" s="59">
        <v>76</v>
      </c>
      <c r="N65" s="59" t="s">
        <v>66</v>
      </c>
      <c r="O65" s="59">
        <v>21</v>
      </c>
      <c r="P65" s="59" t="s">
        <v>348</v>
      </c>
      <c r="Q65" s="59">
        <v>21</v>
      </c>
      <c r="R65" s="59">
        <v>19</v>
      </c>
      <c r="S65" s="59">
        <v>24</v>
      </c>
      <c r="T65" s="59">
        <v>16</v>
      </c>
      <c r="U65" s="59">
        <v>40</v>
      </c>
      <c r="V65" s="59">
        <v>21</v>
      </c>
      <c r="W65" s="59">
        <v>20</v>
      </c>
      <c r="X65" s="59">
        <v>41</v>
      </c>
      <c r="Y65" s="59">
        <v>17</v>
      </c>
      <c r="Z65" s="59" t="s">
        <v>298</v>
      </c>
      <c r="AA65" s="59">
        <v>18</v>
      </c>
      <c r="AB65" s="59" t="s">
        <v>175</v>
      </c>
      <c r="AC65" s="59">
        <v>21</v>
      </c>
      <c r="AD65" s="59">
        <v>20</v>
      </c>
      <c r="AE65" s="59">
        <v>41</v>
      </c>
      <c r="AF65" s="59">
        <v>23</v>
      </c>
      <c r="AG65" s="59">
        <v>19</v>
      </c>
      <c r="AH65" s="59">
        <v>20</v>
      </c>
      <c r="AI65" s="59">
        <v>39</v>
      </c>
      <c r="AJ65" s="59">
        <v>44</v>
      </c>
      <c r="AK65" s="59">
        <v>513</v>
      </c>
      <c r="AL65" s="61">
        <v>56.999999999999993</v>
      </c>
      <c r="AM65" s="60" t="s">
        <v>40</v>
      </c>
    </row>
    <row r="66" spans="1:42" x14ac:dyDescent="0.3">
      <c r="A66" s="59">
        <v>58</v>
      </c>
      <c r="B66" s="59">
        <v>382428</v>
      </c>
      <c r="C66" s="59">
        <v>23510220715</v>
      </c>
      <c r="D66" s="60" t="s">
        <v>381</v>
      </c>
      <c r="E66" s="59">
        <v>35</v>
      </c>
      <c r="F66" s="59">
        <v>11</v>
      </c>
      <c r="G66" s="59">
        <v>46</v>
      </c>
      <c r="H66" s="59" t="s">
        <v>333</v>
      </c>
      <c r="I66" s="59">
        <v>13</v>
      </c>
      <c r="J66" s="59" t="s">
        <v>234</v>
      </c>
      <c r="K66" s="59">
        <v>40</v>
      </c>
      <c r="L66" s="59">
        <v>39</v>
      </c>
      <c r="M66" s="59">
        <v>79</v>
      </c>
      <c r="N66" s="59">
        <v>22</v>
      </c>
      <c r="O66" s="59">
        <v>18</v>
      </c>
      <c r="P66" s="59">
        <v>40</v>
      </c>
      <c r="Q66" s="59">
        <v>19</v>
      </c>
      <c r="R66" s="59">
        <v>17</v>
      </c>
      <c r="S66" s="59" t="s">
        <v>299</v>
      </c>
      <c r="T66" s="59">
        <v>11</v>
      </c>
      <c r="U66" s="59" t="s">
        <v>297</v>
      </c>
      <c r="V66" s="59">
        <v>21</v>
      </c>
      <c r="W66" s="59">
        <v>20</v>
      </c>
      <c r="X66" s="59">
        <v>41</v>
      </c>
      <c r="Y66" s="59">
        <v>17</v>
      </c>
      <c r="Z66" s="59">
        <v>16</v>
      </c>
      <c r="AA66" s="59">
        <v>27</v>
      </c>
      <c r="AB66" s="59">
        <v>43</v>
      </c>
      <c r="AC66" s="59">
        <v>23</v>
      </c>
      <c r="AD66" s="59">
        <v>17</v>
      </c>
      <c r="AE66" s="59">
        <v>40</v>
      </c>
      <c r="AF66" s="59">
        <v>24</v>
      </c>
      <c r="AG66" s="59">
        <v>19</v>
      </c>
      <c r="AH66" s="59">
        <v>20</v>
      </c>
      <c r="AI66" s="59">
        <v>39</v>
      </c>
      <c r="AJ66" s="59">
        <v>44</v>
      </c>
      <c r="AK66" s="59">
        <v>513</v>
      </c>
      <c r="AL66" s="61">
        <v>56.999999999999993</v>
      </c>
      <c r="AM66" s="60" t="s">
        <v>151</v>
      </c>
      <c r="AN66" s="53">
        <v>1</v>
      </c>
    </row>
    <row r="67" spans="1:42" x14ac:dyDescent="0.3">
      <c r="A67" s="59">
        <v>59</v>
      </c>
      <c r="B67" s="59">
        <v>382429</v>
      </c>
      <c r="C67" s="59">
        <v>23510220716</v>
      </c>
      <c r="D67" s="60" t="s">
        <v>382</v>
      </c>
      <c r="E67" s="59" t="s">
        <v>168</v>
      </c>
      <c r="F67" s="59">
        <v>2</v>
      </c>
      <c r="G67" s="59" t="s">
        <v>290</v>
      </c>
      <c r="H67" s="59" t="s">
        <v>302</v>
      </c>
      <c r="I67" s="59">
        <v>10</v>
      </c>
      <c r="J67" s="59" t="s">
        <v>189</v>
      </c>
      <c r="K67" s="59">
        <v>37</v>
      </c>
      <c r="L67" s="59">
        <v>38</v>
      </c>
      <c r="M67" s="59">
        <v>75</v>
      </c>
      <c r="N67" s="59" t="s">
        <v>319</v>
      </c>
      <c r="O67" s="59">
        <v>4</v>
      </c>
      <c r="P67" s="59" t="s">
        <v>290</v>
      </c>
      <c r="Q67" s="59">
        <v>19</v>
      </c>
      <c r="R67" s="59">
        <v>18</v>
      </c>
      <c r="S67" s="59" t="s">
        <v>333</v>
      </c>
      <c r="T67" s="59">
        <v>2</v>
      </c>
      <c r="U67" s="59" t="s">
        <v>289</v>
      </c>
      <c r="V67" s="59">
        <v>21</v>
      </c>
      <c r="W67" s="59">
        <v>20</v>
      </c>
      <c r="X67" s="59">
        <v>41</v>
      </c>
      <c r="Y67" s="59">
        <v>19</v>
      </c>
      <c r="Z67" s="59" t="s">
        <v>298</v>
      </c>
      <c r="AA67" s="59">
        <v>22</v>
      </c>
      <c r="AB67" s="59" t="s">
        <v>363</v>
      </c>
      <c r="AC67" s="59">
        <v>19</v>
      </c>
      <c r="AD67" s="59">
        <v>20</v>
      </c>
      <c r="AE67" s="59">
        <v>39</v>
      </c>
      <c r="AF67" s="59">
        <v>20</v>
      </c>
      <c r="AG67" s="59">
        <v>19</v>
      </c>
      <c r="AH67" s="59">
        <v>20</v>
      </c>
      <c r="AI67" s="59">
        <v>39</v>
      </c>
      <c r="AJ67" s="59">
        <v>42</v>
      </c>
      <c r="AK67" s="59">
        <v>427</v>
      </c>
      <c r="AL67" s="61">
        <v>47.444444444444443</v>
      </c>
      <c r="AM67" s="60" t="s">
        <v>40</v>
      </c>
    </row>
    <row r="68" spans="1:42" x14ac:dyDescent="0.3">
      <c r="A68" s="59">
        <v>60</v>
      </c>
      <c r="B68" s="59">
        <v>382430</v>
      </c>
      <c r="C68" s="59">
        <v>23510220717</v>
      </c>
      <c r="D68" s="60" t="s">
        <v>383</v>
      </c>
      <c r="E68" s="59" t="s">
        <v>291</v>
      </c>
      <c r="F68" s="59">
        <v>4</v>
      </c>
      <c r="G68" s="59" t="s">
        <v>337</v>
      </c>
      <c r="H68" s="59" t="s">
        <v>66</v>
      </c>
      <c r="I68" s="59">
        <v>16</v>
      </c>
      <c r="J68" s="59" t="s">
        <v>175</v>
      </c>
      <c r="K68" s="59">
        <v>42</v>
      </c>
      <c r="L68" s="59">
        <v>40</v>
      </c>
      <c r="M68" s="59">
        <v>82</v>
      </c>
      <c r="N68" s="59" t="s">
        <v>291</v>
      </c>
      <c r="O68" s="59">
        <v>4</v>
      </c>
      <c r="P68" s="59" t="s">
        <v>337</v>
      </c>
      <c r="Q68" s="59">
        <v>17</v>
      </c>
      <c r="R68" s="59">
        <v>17</v>
      </c>
      <c r="S68" s="59" t="s">
        <v>291</v>
      </c>
      <c r="T68" s="59">
        <v>7</v>
      </c>
      <c r="U68" s="59" t="s">
        <v>325</v>
      </c>
      <c r="V68" s="59">
        <v>21</v>
      </c>
      <c r="W68" s="59">
        <v>20</v>
      </c>
      <c r="X68" s="59">
        <v>41</v>
      </c>
      <c r="Y68" s="59">
        <v>15</v>
      </c>
      <c r="Z68" s="59" t="s">
        <v>320</v>
      </c>
      <c r="AA68" s="59">
        <v>20</v>
      </c>
      <c r="AB68" s="59" t="s">
        <v>189</v>
      </c>
      <c r="AC68" s="59">
        <v>19</v>
      </c>
      <c r="AD68" s="59">
        <v>20</v>
      </c>
      <c r="AE68" s="59">
        <v>39</v>
      </c>
      <c r="AF68" s="59">
        <v>21</v>
      </c>
      <c r="AG68" s="59">
        <v>21</v>
      </c>
      <c r="AH68" s="59">
        <v>20</v>
      </c>
      <c r="AI68" s="59">
        <v>41</v>
      </c>
      <c r="AJ68" s="59">
        <v>44</v>
      </c>
      <c r="AK68" s="59">
        <v>393</v>
      </c>
      <c r="AL68" s="61">
        <v>43.666666666666664</v>
      </c>
      <c r="AM68" s="60" t="s">
        <v>40</v>
      </c>
    </row>
    <row r="69" spans="1:42" x14ac:dyDescent="0.3">
      <c r="A69" s="59">
        <v>61</v>
      </c>
      <c r="B69" s="59">
        <v>382431</v>
      </c>
      <c r="C69" s="59">
        <v>23510220718</v>
      </c>
      <c r="D69" s="60" t="s">
        <v>384</v>
      </c>
      <c r="E69" s="59" t="s">
        <v>352</v>
      </c>
      <c r="F69" s="59">
        <v>2</v>
      </c>
      <c r="G69" s="59" t="s">
        <v>322</v>
      </c>
      <c r="H69" s="59" t="s">
        <v>168</v>
      </c>
      <c r="I69" s="59">
        <v>14</v>
      </c>
      <c r="J69" s="59" t="s">
        <v>242</v>
      </c>
      <c r="K69" s="59">
        <v>37</v>
      </c>
      <c r="L69" s="59">
        <v>37</v>
      </c>
      <c r="M69" s="59">
        <v>74</v>
      </c>
      <c r="N69" s="59" t="s">
        <v>289</v>
      </c>
      <c r="O69" s="59">
        <v>10</v>
      </c>
      <c r="P69" s="59" t="s">
        <v>177</v>
      </c>
      <c r="Q69" s="59">
        <v>18</v>
      </c>
      <c r="R69" s="59">
        <v>18</v>
      </c>
      <c r="S69" s="59" t="s">
        <v>292</v>
      </c>
      <c r="T69" s="59">
        <v>2</v>
      </c>
      <c r="U69" s="59" t="s">
        <v>302</v>
      </c>
      <c r="V69" s="59">
        <v>23</v>
      </c>
      <c r="W69" s="59">
        <v>22</v>
      </c>
      <c r="X69" s="59">
        <v>45</v>
      </c>
      <c r="Y69" s="59">
        <v>15</v>
      </c>
      <c r="Z69" s="59" t="s">
        <v>320</v>
      </c>
      <c r="AA69" s="59">
        <v>26</v>
      </c>
      <c r="AB69" s="59" t="s">
        <v>188</v>
      </c>
      <c r="AC69" s="59">
        <v>23</v>
      </c>
      <c r="AD69" s="59">
        <v>17</v>
      </c>
      <c r="AE69" s="59">
        <v>40</v>
      </c>
      <c r="AF69" s="59">
        <v>23</v>
      </c>
      <c r="AG69" s="59">
        <v>20</v>
      </c>
      <c r="AH69" s="59">
        <v>20</v>
      </c>
      <c r="AI69" s="59">
        <v>40</v>
      </c>
      <c r="AJ69" s="59">
        <v>45</v>
      </c>
      <c r="AK69" s="59">
        <v>432</v>
      </c>
      <c r="AL69" s="61">
        <v>48</v>
      </c>
      <c r="AM69" s="60" t="s">
        <v>40</v>
      </c>
    </row>
    <row r="70" spans="1:42" x14ac:dyDescent="0.3">
      <c r="AN70" s="53">
        <f>SUM(AN9:AN68)</f>
        <v>10</v>
      </c>
      <c r="AO70" s="53">
        <f>SUM(AO9:AO68)</f>
        <v>19</v>
      </c>
      <c r="AP70" s="53">
        <f>59-AO70-AN70</f>
        <v>30</v>
      </c>
    </row>
    <row r="71" spans="1:42" x14ac:dyDescent="0.3">
      <c r="C71" s="129" t="s">
        <v>385</v>
      </c>
      <c r="D71" s="129"/>
      <c r="E71" s="127">
        <v>59</v>
      </c>
      <c r="F71" s="127"/>
      <c r="G71" s="127"/>
      <c r="H71" s="127">
        <v>59</v>
      </c>
      <c r="I71" s="127"/>
      <c r="J71" s="127"/>
      <c r="K71" s="127">
        <v>59</v>
      </c>
      <c r="L71" s="127"/>
      <c r="M71" s="127"/>
      <c r="N71" s="127">
        <v>59</v>
      </c>
      <c r="O71" s="127"/>
      <c r="P71" s="127"/>
      <c r="Q71" s="59">
        <v>59</v>
      </c>
      <c r="R71" s="59">
        <v>59</v>
      </c>
      <c r="S71" s="127">
        <v>59</v>
      </c>
      <c r="T71" s="127"/>
      <c r="U71" s="127"/>
      <c r="V71" s="127">
        <v>59</v>
      </c>
      <c r="W71" s="127"/>
      <c r="X71" s="127"/>
      <c r="Y71" s="59">
        <v>59</v>
      </c>
      <c r="Z71" s="127">
        <v>59</v>
      </c>
      <c r="AA71" s="127"/>
      <c r="AB71" s="127"/>
      <c r="AC71" s="127">
        <v>59</v>
      </c>
      <c r="AD71" s="127"/>
      <c r="AE71" s="127"/>
      <c r="AF71" s="59">
        <v>59</v>
      </c>
      <c r="AG71" s="127">
        <v>59</v>
      </c>
      <c r="AH71" s="127"/>
      <c r="AI71" s="127"/>
      <c r="AJ71" s="59">
        <v>59</v>
      </c>
    </row>
    <row r="72" spans="1:42" x14ac:dyDescent="0.3">
      <c r="C72" s="129" t="s">
        <v>386</v>
      </c>
      <c r="D72" s="129"/>
      <c r="E72" s="127">
        <f>COUNTIF((G9:G69),"&gt;=40")</f>
        <v>34</v>
      </c>
      <c r="F72" s="127"/>
      <c r="G72" s="127"/>
      <c r="H72" s="127">
        <f>COUNTIF((J9:J69),"&gt;=40")</f>
        <v>35</v>
      </c>
      <c r="I72" s="127"/>
      <c r="J72" s="127"/>
      <c r="K72" s="127">
        <f>COUNTIF((M9:M69),"&gt;=40")</f>
        <v>59</v>
      </c>
      <c r="L72" s="127"/>
      <c r="M72" s="127"/>
      <c r="N72" s="127">
        <f>COUNTIF((P9:P69),"&gt;=40")</f>
        <v>30</v>
      </c>
      <c r="O72" s="127"/>
      <c r="P72" s="127"/>
      <c r="Q72" s="59">
        <f>COUNTIF((Q9:Q69),"&gt;=10")</f>
        <v>59</v>
      </c>
      <c r="R72" s="59">
        <f>COUNTIF((R9:R69),"&gt;=10")</f>
        <v>59</v>
      </c>
      <c r="S72" s="127">
        <f>COUNTIF((U9:U69),"&gt;=40")</f>
        <v>18</v>
      </c>
      <c r="T72" s="127"/>
      <c r="U72" s="127"/>
      <c r="V72" s="127">
        <f>COUNTIF((X9:X69),"&gt;=20")</f>
        <v>59</v>
      </c>
      <c r="W72" s="127"/>
      <c r="X72" s="127"/>
      <c r="Y72" s="59">
        <f>COUNTIF((Y9:Y69),"&gt;=10")</f>
        <v>59</v>
      </c>
      <c r="Z72" s="127">
        <f>COUNTIF((AB9:AB69),"&gt;=40")</f>
        <v>35</v>
      </c>
      <c r="AA72" s="127"/>
      <c r="AB72" s="127"/>
      <c r="AC72" s="127">
        <f>COUNTIF((AE9:AE69),"&gt;=20")</f>
        <v>59</v>
      </c>
      <c r="AD72" s="127"/>
      <c r="AE72" s="127"/>
      <c r="AF72" s="59">
        <f>COUNTIF((AF9:AF69),"&gt;=10")</f>
        <v>59</v>
      </c>
      <c r="AG72" s="127">
        <f>COUNTIF((AI9:AI69),"&gt;=20")</f>
        <v>59</v>
      </c>
      <c r="AH72" s="127"/>
      <c r="AI72" s="127"/>
      <c r="AJ72" s="59">
        <f>COUNTIF((AL9:AL69),"&gt;=20")</f>
        <v>59</v>
      </c>
      <c r="AN72" s="134" t="s">
        <v>387</v>
      </c>
      <c r="AO72" s="134"/>
    </row>
    <row r="73" spans="1:42" x14ac:dyDescent="0.3">
      <c r="C73" s="129" t="s">
        <v>388</v>
      </c>
      <c r="D73" s="129"/>
      <c r="E73" s="127">
        <f>E71-E72</f>
        <v>25</v>
      </c>
      <c r="F73" s="127"/>
      <c r="G73" s="127"/>
      <c r="H73" s="127">
        <f>H71-H72</f>
        <v>24</v>
      </c>
      <c r="I73" s="127"/>
      <c r="J73" s="127"/>
      <c r="K73" s="127">
        <f>K71-K72</f>
        <v>0</v>
      </c>
      <c r="L73" s="127"/>
      <c r="M73" s="127"/>
      <c r="N73" s="127">
        <f>N71-N72</f>
        <v>29</v>
      </c>
      <c r="O73" s="127"/>
      <c r="P73" s="127"/>
      <c r="Q73" s="59">
        <f>Q71-Q72</f>
        <v>0</v>
      </c>
      <c r="R73" s="59">
        <f>R71-R72</f>
        <v>0</v>
      </c>
      <c r="S73" s="127">
        <f>S71-S72</f>
        <v>41</v>
      </c>
      <c r="T73" s="127"/>
      <c r="U73" s="127"/>
      <c r="V73" s="127">
        <f>V71-V72</f>
        <v>0</v>
      </c>
      <c r="W73" s="127"/>
      <c r="X73" s="127"/>
      <c r="Y73" s="59">
        <f>Y71-Y72</f>
        <v>0</v>
      </c>
      <c r="Z73" s="127">
        <f>Z71-Z72</f>
        <v>24</v>
      </c>
      <c r="AA73" s="127"/>
      <c r="AB73" s="127"/>
      <c r="AC73" s="127">
        <f>AC71-AC72</f>
        <v>0</v>
      </c>
      <c r="AD73" s="127"/>
      <c r="AE73" s="127"/>
      <c r="AF73" s="59">
        <f>AF71-AF72</f>
        <v>0</v>
      </c>
      <c r="AG73" s="127">
        <f>AG71-AG72</f>
        <v>0</v>
      </c>
      <c r="AH73" s="127"/>
      <c r="AI73" s="127"/>
      <c r="AJ73" s="59">
        <f>AJ71-AJ72</f>
        <v>0</v>
      </c>
      <c r="AN73" s="134" t="s">
        <v>389</v>
      </c>
      <c r="AO73" s="134"/>
    </row>
    <row r="74" spans="1:42" x14ac:dyDescent="0.3">
      <c r="C74" s="129" t="s">
        <v>390</v>
      </c>
      <c r="D74" s="129"/>
      <c r="E74" s="133">
        <f>100*(E72/E71)</f>
        <v>57.627118644067799</v>
      </c>
      <c r="F74" s="133"/>
      <c r="G74" s="133"/>
      <c r="H74" s="133">
        <f>100*(H72/H71)</f>
        <v>59.322033898305079</v>
      </c>
      <c r="I74" s="133"/>
      <c r="J74" s="133"/>
      <c r="K74" s="133">
        <f>100*(K72/K71)</f>
        <v>100</v>
      </c>
      <c r="L74" s="133"/>
      <c r="M74" s="133"/>
      <c r="N74" s="133">
        <f>100*(N72/N71)</f>
        <v>50.847457627118644</v>
      </c>
      <c r="O74" s="133"/>
      <c r="P74" s="133"/>
      <c r="Q74" s="66">
        <f>100*(Q72/Q71)</f>
        <v>100</v>
      </c>
      <c r="R74" s="66">
        <f>100*(R72/R71)</f>
        <v>100</v>
      </c>
      <c r="S74" s="133">
        <f>100*(S72/S71)</f>
        <v>30.508474576271187</v>
      </c>
      <c r="T74" s="133"/>
      <c r="U74" s="133"/>
      <c r="V74" s="132">
        <f>100*(V72/V71)</f>
        <v>100</v>
      </c>
      <c r="W74" s="132"/>
      <c r="X74" s="132"/>
      <c r="Y74" s="59">
        <f>100*(Y72/Y71)</f>
        <v>100</v>
      </c>
      <c r="Z74" s="133">
        <f>100*(Z72/Z71)</f>
        <v>59.322033898305079</v>
      </c>
      <c r="AA74" s="133"/>
      <c r="AB74" s="133"/>
      <c r="AC74" s="132">
        <f>100*(AC72/AC71)</f>
        <v>100</v>
      </c>
      <c r="AD74" s="132"/>
      <c r="AE74" s="132"/>
      <c r="AF74" s="59">
        <f>100*(AF72/AF71)</f>
        <v>100</v>
      </c>
      <c r="AG74" s="132">
        <f>100*(AG72/AG71)</f>
        <v>100</v>
      </c>
      <c r="AH74" s="132"/>
      <c r="AI74" s="132"/>
      <c r="AJ74" s="59">
        <f>100*(AJ72/AJ71)</f>
        <v>100</v>
      </c>
      <c r="AN74" s="134" t="s">
        <v>391</v>
      </c>
      <c r="AO74" s="134"/>
      <c r="AP74" s="67">
        <f>100*(29/59)</f>
        <v>49.152542372881356</v>
      </c>
    </row>
    <row r="75" spans="1:42" x14ac:dyDescent="0.3">
      <c r="C75" s="129" t="s">
        <v>80</v>
      </c>
      <c r="D75" s="130"/>
      <c r="E75" s="59"/>
      <c r="F75" s="125">
        <f>COUNTIF((G9:G69),"&gt;=75")</f>
        <v>10</v>
      </c>
      <c r="G75" s="125"/>
      <c r="H75" s="59"/>
      <c r="I75" s="125">
        <f>COUNTIF((J9:J69),"&gt;=75")</f>
        <v>0</v>
      </c>
      <c r="J75" s="125"/>
      <c r="K75" s="59"/>
      <c r="L75" s="125">
        <f>COUNTIF((M9:M69),"&gt;=75")</f>
        <v>55</v>
      </c>
      <c r="M75" s="125"/>
      <c r="N75" s="59"/>
      <c r="O75" s="125">
        <f>COUNTIF((P9:P69),"&gt;=75")</f>
        <v>8</v>
      </c>
      <c r="P75" s="125"/>
      <c r="S75" s="59"/>
      <c r="T75" s="125">
        <f>COUNTIF((U9:U69),"&gt;=75")</f>
        <v>1</v>
      </c>
      <c r="U75" s="125"/>
      <c r="Z75" s="59"/>
      <c r="AA75" s="125">
        <f>COUNTIF((AB9:AB69),"&gt;=75")</f>
        <v>0</v>
      </c>
      <c r="AB75" s="125"/>
      <c r="AN75" s="131" t="s">
        <v>392</v>
      </c>
      <c r="AO75" s="131"/>
    </row>
    <row r="76" spans="1:42" x14ac:dyDescent="0.3">
      <c r="C76" s="129" t="s">
        <v>44</v>
      </c>
      <c r="D76" s="130"/>
      <c r="E76" s="59">
        <f>COUNTIF((G9:G69),"&gt;=60")</f>
        <v>22</v>
      </c>
      <c r="F76" s="125">
        <f>E76-F75</f>
        <v>12</v>
      </c>
      <c r="G76" s="125"/>
      <c r="H76" s="59">
        <f>COUNTIF((J9:J69),"&gt;=60")</f>
        <v>1</v>
      </c>
      <c r="I76" s="125">
        <f>H76-I75</f>
        <v>1</v>
      </c>
      <c r="J76" s="125"/>
      <c r="K76" s="59">
        <f>COUNTIF((M9:M69),"&gt;=60")</f>
        <v>59</v>
      </c>
      <c r="L76" s="125">
        <f>K76-L75</f>
        <v>4</v>
      </c>
      <c r="M76" s="125"/>
      <c r="N76" s="59">
        <f>COUNTIF((P9:P69),"&gt;=60")</f>
        <v>14</v>
      </c>
      <c r="O76" s="125">
        <f>N76-O75</f>
        <v>6</v>
      </c>
      <c r="P76" s="125"/>
      <c r="S76" s="59">
        <f>COUNTIF((U9:U69),"&gt;=60")</f>
        <v>5</v>
      </c>
      <c r="T76" s="125">
        <f>S76-T75</f>
        <v>4</v>
      </c>
      <c r="U76" s="125"/>
      <c r="Z76" s="59">
        <f>COUNTIF((AB9:AB69),"&gt;=60")</f>
        <v>8</v>
      </c>
      <c r="AA76" s="125">
        <f>Z76-AA75</f>
        <v>8</v>
      </c>
      <c r="AB76" s="125"/>
    </row>
    <row r="77" spans="1:42" x14ac:dyDescent="0.3">
      <c r="C77" s="129" t="s">
        <v>81</v>
      </c>
      <c r="D77" s="130"/>
      <c r="E77" s="59">
        <f>COUNTIF((G9:G69),"&gt;=40")</f>
        <v>34</v>
      </c>
      <c r="F77" s="125">
        <f>E77-E76</f>
        <v>12</v>
      </c>
      <c r="G77" s="125"/>
      <c r="H77" s="59">
        <f>COUNTIF((J9:J69),"&gt;=40")</f>
        <v>35</v>
      </c>
      <c r="I77" s="125">
        <f>H77-H76</f>
        <v>34</v>
      </c>
      <c r="J77" s="125"/>
      <c r="K77" s="59">
        <f>COUNTIF((M9:M69),"&gt;=40")</f>
        <v>59</v>
      </c>
      <c r="L77" s="125">
        <f>K77-K76</f>
        <v>0</v>
      </c>
      <c r="M77" s="125"/>
      <c r="N77" s="59">
        <f>COUNTIF((P9:P69),"&gt;=40")</f>
        <v>30</v>
      </c>
      <c r="O77" s="125">
        <f>N77-N76</f>
        <v>16</v>
      </c>
      <c r="P77" s="125"/>
      <c r="S77" s="59">
        <f>COUNTIF((U9:U69),"&gt;=40")</f>
        <v>18</v>
      </c>
      <c r="T77" s="125">
        <f>S77-S76</f>
        <v>13</v>
      </c>
      <c r="U77" s="125"/>
      <c r="Z77" s="59">
        <f>COUNTIF((AB9:AB69),"&gt;=40")</f>
        <v>35</v>
      </c>
      <c r="AA77" s="125">
        <f>Z77-Z76</f>
        <v>27</v>
      </c>
      <c r="AB77" s="125"/>
    </row>
    <row r="78" spans="1:42" x14ac:dyDescent="0.3">
      <c r="C78" s="68"/>
      <c r="D78" s="68"/>
      <c r="E78" s="125" t="s">
        <v>271</v>
      </c>
      <c r="F78" s="125"/>
      <c r="G78" s="125"/>
      <c r="H78" s="125" t="s">
        <v>272</v>
      </c>
      <c r="I78" s="125"/>
      <c r="J78" s="125"/>
      <c r="K78" s="125" t="s">
        <v>273</v>
      </c>
      <c r="L78" s="125"/>
      <c r="M78" s="125"/>
      <c r="N78" s="125" t="s">
        <v>274</v>
      </c>
      <c r="O78" s="125"/>
      <c r="P78" s="125"/>
      <c r="Q78" s="54" t="s">
        <v>275</v>
      </c>
      <c r="R78" s="54" t="s">
        <v>276</v>
      </c>
      <c r="S78" s="125" t="s">
        <v>277</v>
      </c>
      <c r="T78" s="125"/>
      <c r="U78" s="125"/>
      <c r="V78" s="125" t="s">
        <v>278</v>
      </c>
      <c r="W78" s="125"/>
      <c r="X78" s="125"/>
      <c r="Y78" s="54" t="s">
        <v>279</v>
      </c>
      <c r="Z78" s="125" t="s">
        <v>280</v>
      </c>
      <c r="AA78" s="125"/>
      <c r="AB78" s="125"/>
      <c r="AC78" s="125" t="s">
        <v>281</v>
      </c>
      <c r="AD78" s="125"/>
      <c r="AE78" s="125"/>
      <c r="AF78" s="54" t="s">
        <v>282</v>
      </c>
      <c r="AG78" s="125" t="s">
        <v>283</v>
      </c>
      <c r="AH78" s="125"/>
      <c r="AI78" s="125"/>
      <c r="AJ78" s="54" t="s">
        <v>284</v>
      </c>
    </row>
    <row r="79" spans="1:42" x14ac:dyDescent="0.3">
      <c r="E79" s="128" t="s">
        <v>262</v>
      </c>
      <c r="F79" s="128"/>
      <c r="G79" s="128"/>
      <c r="H79" s="125" t="s">
        <v>263</v>
      </c>
      <c r="I79" s="125"/>
      <c r="J79" s="125"/>
      <c r="K79" s="125"/>
      <c r="L79" s="125"/>
      <c r="M79" s="125"/>
      <c r="N79" s="125" t="s">
        <v>264</v>
      </c>
      <c r="O79" s="125"/>
      <c r="P79" s="125"/>
      <c r="Q79" s="125"/>
      <c r="R79" s="125"/>
      <c r="S79" s="125" t="s">
        <v>265</v>
      </c>
      <c r="T79" s="125"/>
      <c r="U79" s="125"/>
      <c r="V79" s="125"/>
      <c r="W79" s="125"/>
      <c r="X79" s="125"/>
      <c r="Y79" s="125"/>
      <c r="Z79" s="125" t="s">
        <v>266</v>
      </c>
      <c r="AA79" s="125"/>
      <c r="AB79" s="125"/>
      <c r="AC79" s="125"/>
      <c r="AD79" s="125"/>
      <c r="AE79" s="125"/>
      <c r="AF79" s="125"/>
      <c r="AG79" s="125" t="s">
        <v>267</v>
      </c>
      <c r="AH79" s="125"/>
      <c r="AI79" s="125"/>
      <c r="AJ79" s="54" t="s">
        <v>268</v>
      </c>
    </row>
    <row r="82" spans="1:9" x14ac:dyDescent="0.3">
      <c r="A82" s="125" t="s">
        <v>393</v>
      </c>
      <c r="B82" s="125"/>
      <c r="C82" s="125"/>
      <c r="D82" s="125"/>
    </row>
    <row r="83" spans="1:9" x14ac:dyDescent="0.3">
      <c r="A83" s="54" t="s">
        <v>258</v>
      </c>
      <c r="B83" s="54" t="s">
        <v>394</v>
      </c>
      <c r="C83" s="54" t="s">
        <v>390</v>
      </c>
      <c r="D83" s="69" t="s">
        <v>85</v>
      </c>
    </row>
    <row r="84" spans="1:9" x14ac:dyDescent="0.3">
      <c r="A84" s="59">
        <v>1</v>
      </c>
      <c r="B84" s="59" t="s">
        <v>262</v>
      </c>
      <c r="C84" s="61">
        <f>E74</f>
        <v>57.627118644067799</v>
      </c>
      <c r="D84" s="60" t="s">
        <v>395</v>
      </c>
    </row>
    <row r="85" spans="1:9" x14ac:dyDescent="0.3">
      <c r="A85" s="59">
        <v>2</v>
      </c>
      <c r="B85" s="59" t="s">
        <v>263</v>
      </c>
      <c r="C85" s="61">
        <f>H74</f>
        <v>59.322033898305079</v>
      </c>
      <c r="D85" s="60" t="s">
        <v>396</v>
      </c>
    </row>
    <row r="86" spans="1:9" x14ac:dyDescent="0.3">
      <c r="A86" s="59">
        <v>3</v>
      </c>
      <c r="B86" s="59" t="s">
        <v>264</v>
      </c>
      <c r="C86" s="61">
        <f>N74</f>
        <v>50.847457627118644</v>
      </c>
      <c r="D86" s="60" t="s">
        <v>397</v>
      </c>
    </row>
    <row r="87" spans="1:9" x14ac:dyDescent="0.3">
      <c r="A87" s="59">
        <v>4</v>
      </c>
      <c r="B87" s="59" t="s">
        <v>265</v>
      </c>
      <c r="C87" s="64">
        <f>S74</f>
        <v>30.508474576271187</v>
      </c>
      <c r="D87" s="60" t="s">
        <v>398</v>
      </c>
    </row>
    <row r="88" spans="1:9" x14ac:dyDescent="0.3">
      <c r="A88" s="59">
        <v>5</v>
      </c>
      <c r="B88" s="59" t="s">
        <v>266</v>
      </c>
      <c r="C88" s="61">
        <f>Z74</f>
        <v>59.322033898305079</v>
      </c>
      <c r="D88" s="60" t="s">
        <v>399</v>
      </c>
    </row>
    <row r="89" spans="1:9" x14ac:dyDescent="0.3">
      <c r="A89" s="59">
        <v>6</v>
      </c>
      <c r="B89" s="59" t="s">
        <v>267</v>
      </c>
      <c r="C89" s="61">
        <f>AG74</f>
        <v>100</v>
      </c>
      <c r="D89" s="60" t="s">
        <v>400</v>
      </c>
    </row>
    <row r="90" spans="1:9" x14ac:dyDescent="0.3">
      <c r="A90" s="59">
        <v>7</v>
      </c>
      <c r="B90" s="59" t="s">
        <v>268</v>
      </c>
      <c r="C90" s="59">
        <f>AJ74</f>
        <v>100</v>
      </c>
      <c r="D90" s="60" t="s">
        <v>401</v>
      </c>
    </row>
    <row r="93" spans="1:9" ht="17.399999999999999" x14ac:dyDescent="0.3">
      <c r="A93" s="126" t="s">
        <v>402</v>
      </c>
      <c r="B93" s="126"/>
      <c r="C93" s="126"/>
      <c r="D93" s="126"/>
      <c r="E93" s="126"/>
      <c r="F93" s="126"/>
      <c r="G93" s="126"/>
      <c r="H93" s="126"/>
      <c r="I93" s="126"/>
    </row>
    <row r="94" spans="1:9" x14ac:dyDescent="0.3">
      <c r="A94" s="59">
        <v>1</v>
      </c>
      <c r="B94" s="59">
        <v>382409</v>
      </c>
      <c r="C94" s="59">
        <v>23510220692</v>
      </c>
      <c r="D94" s="60" t="s">
        <v>356</v>
      </c>
      <c r="E94" s="61">
        <v>81.333333333333329</v>
      </c>
      <c r="F94" s="127" t="s">
        <v>335</v>
      </c>
      <c r="G94" s="127"/>
      <c r="H94" s="127"/>
      <c r="I94" s="127"/>
    </row>
    <row r="95" spans="1:9" x14ac:dyDescent="0.3">
      <c r="A95" s="59">
        <v>2</v>
      </c>
      <c r="B95" s="59">
        <v>382407</v>
      </c>
      <c r="C95" s="59">
        <v>23510220690</v>
      </c>
      <c r="D95" s="60" t="s">
        <v>354</v>
      </c>
      <c r="E95" s="61">
        <v>79.666666666666657</v>
      </c>
      <c r="F95" s="127" t="s">
        <v>335</v>
      </c>
      <c r="G95" s="127"/>
      <c r="H95" s="127"/>
      <c r="I95" s="127"/>
    </row>
    <row r="96" spans="1:9" x14ac:dyDescent="0.3">
      <c r="A96" s="59">
        <v>3</v>
      </c>
      <c r="B96" s="59">
        <v>382392</v>
      </c>
      <c r="C96" s="59">
        <v>23510220673</v>
      </c>
      <c r="D96" s="60" t="s">
        <v>334</v>
      </c>
      <c r="E96" s="61">
        <v>79</v>
      </c>
      <c r="F96" s="127" t="s">
        <v>335</v>
      </c>
      <c r="G96" s="127"/>
      <c r="H96" s="127"/>
      <c r="I96" s="127"/>
    </row>
  </sheetData>
  <mergeCells count="107">
    <mergeCell ref="A1:AM1"/>
    <mergeCell ref="A2:AM2"/>
    <mergeCell ref="A3:AM3"/>
    <mergeCell ref="A4:D7"/>
    <mergeCell ref="E4:G4"/>
    <mergeCell ref="H4:M4"/>
    <mergeCell ref="N4:R4"/>
    <mergeCell ref="S4:Y4"/>
    <mergeCell ref="Z4:AF4"/>
    <mergeCell ref="AG4:AI4"/>
    <mergeCell ref="AK4:AK7"/>
    <mergeCell ref="AL4:AL7"/>
    <mergeCell ref="AM4:AM7"/>
    <mergeCell ref="E5:G5"/>
    <mergeCell ref="H5:J5"/>
    <mergeCell ref="K5:M5"/>
    <mergeCell ref="N5:P5"/>
    <mergeCell ref="S5:U5"/>
    <mergeCell ref="V5:X5"/>
    <mergeCell ref="Z5:AB5"/>
    <mergeCell ref="AC5:AE5"/>
    <mergeCell ref="AG5:AI5"/>
    <mergeCell ref="C71:D71"/>
    <mergeCell ref="E71:G71"/>
    <mergeCell ref="H71:J71"/>
    <mergeCell ref="K71:M71"/>
    <mergeCell ref="N71:P71"/>
    <mergeCell ref="S71:U71"/>
    <mergeCell ref="V71:X71"/>
    <mergeCell ref="Z71:AB71"/>
    <mergeCell ref="AC71:AE71"/>
    <mergeCell ref="AG71:AI71"/>
    <mergeCell ref="C72:D72"/>
    <mergeCell ref="E72:G72"/>
    <mergeCell ref="H72:J72"/>
    <mergeCell ref="K72:M72"/>
    <mergeCell ref="N72:P72"/>
    <mergeCell ref="S72:U72"/>
    <mergeCell ref="V72:X72"/>
    <mergeCell ref="Z72:AB72"/>
    <mergeCell ref="AC72:AE72"/>
    <mergeCell ref="AG72:AI72"/>
    <mergeCell ref="AN72:AO72"/>
    <mergeCell ref="C73:D73"/>
    <mergeCell ref="E73:G73"/>
    <mergeCell ref="H73:J73"/>
    <mergeCell ref="K73:M73"/>
    <mergeCell ref="N73:P73"/>
    <mergeCell ref="S73:U73"/>
    <mergeCell ref="V73:X73"/>
    <mergeCell ref="Z73:AB73"/>
    <mergeCell ref="AC73:AE73"/>
    <mergeCell ref="AG73:AI73"/>
    <mergeCell ref="AN73:AO73"/>
    <mergeCell ref="C74:D74"/>
    <mergeCell ref="E74:G74"/>
    <mergeCell ref="H74:J74"/>
    <mergeCell ref="K74:M74"/>
    <mergeCell ref="N74:P74"/>
    <mergeCell ref="S74:U74"/>
    <mergeCell ref="V74:X74"/>
    <mergeCell ref="Z74:AB74"/>
    <mergeCell ref="AC74:AE74"/>
    <mergeCell ref="AG74:AI74"/>
    <mergeCell ref="AN74:AO74"/>
    <mergeCell ref="C75:D75"/>
    <mergeCell ref="F75:G75"/>
    <mergeCell ref="I75:J75"/>
    <mergeCell ref="L75:M75"/>
    <mergeCell ref="O75:P75"/>
    <mergeCell ref="T75:U75"/>
    <mergeCell ref="AA75:AB75"/>
    <mergeCell ref="AN75:AO75"/>
    <mergeCell ref="C76:D76"/>
    <mergeCell ref="F76:G76"/>
    <mergeCell ref="I76:J76"/>
    <mergeCell ref="L76:M76"/>
    <mergeCell ref="O76:P76"/>
    <mergeCell ref="T76:U76"/>
    <mergeCell ref="AA76:AB76"/>
    <mergeCell ref="AA77:AB77"/>
    <mergeCell ref="E78:G78"/>
    <mergeCell ref="H78:J78"/>
    <mergeCell ref="K78:M78"/>
    <mergeCell ref="N78:P78"/>
    <mergeCell ref="S78:U78"/>
    <mergeCell ref="V78:X78"/>
    <mergeCell ref="Z78:AB78"/>
    <mergeCell ref="C77:D77"/>
    <mergeCell ref="F77:G77"/>
    <mergeCell ref="I77:J77"/>
    <mergeCell ref="L77:M77"/>
    <mergeCell ref="O77:P77"/>
    <mergeCell ref="T77:U77"/>
    <mergeCell ref="A82:D82"/>
    <mergeCell ref="A93:I93"/>
    <mergeCell ref="F94:I94"/>
    <mergeCell ref="F95:I95"/>
    <mergeCell ref="F96:I96"/>
    <mergeCell ref="AC78:AE78"/>
    <mergeCell ref="AG78:AI78"/>
    <mergeCell ref="E79:G79"/>
    <mergeCell ref="H79:M79"/>
    <mergeCell ref="N79:R79"/>
    <mergeCell ref="S79:Y79"/>
    <mergeCell ref="Z79:AF79"/>
    <mergeCell ref="AG79:AI7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E5" sqref="E5"/>
    </sheetView>
  </sheetViews>
  <sheetFormatPr defaultColWidth="9.109375" defaultRowHeight="13.2" x14ac:dyDescent="0.3"/>
  <cols>
    <col min="1" max="1" width="9.109375" style="70"/>
    <col min="2" max="2" width="18.6640625" style="70" bestFit="1" customWidth="1"/>
    <col min="3" max="12" width="14" style="70" customWidth="1"/>
    <col min="13" max="16384" width="9.109375" style="70"/>
  </cols>
  <sheetData>
    <row r="1" spans="1:12" ht="33.75" customHeight="1" x14ac:dyDescent="0.3">
      <c r="A1" s="137" t="s">
        <v>403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s="72" customFormat="1" ht="52.8" x14ac:dyDescent="0.3">
      <c r="A2" s="71" t="s">
        <v>258</v>
      </c>
      <c r="B2" s="71" t="s">
        <v>404</v>
      </c>
      <c r="C2" s="71" t="s">
        <v>405</v>
      </c>
      <c r="D2" s="71" t="s">
        <v>406</v>
      </c>
      <c r="E2" s="71" t="s">
        <v>407</v>
      </c>
      <c r="F2" s="71" t="s">
        <v>408</v>
      </c>
      <c r="G2" s="71" t="s">
        <v>385</v>
      </c>
      <c r="H2" s="71" t="s">
        <v>386</v>
      </c>
      <c r="I2" s="71" t="s">
        <v>390</v>
      </c>
      <c r="J2" s="71" t="s">
        <v>80</v>
      </c>
      <c r="K2" s="71" t="s">
        <v>44</v>
      </c>
      <c r="L2" s="71" t="s">
        <v>81</v>
      </c>
    </row>
    <row r="3" spans="1:12" ht="25.5" customHeight="1" x14ac:dyDescent="0.3">
      <c r="A3" s="73">
        <v>1</v>
      </c>
      <c r="B3" s="74" t="s">
        <v>88</v>
      </c>
      <c r="C3" s="73" t="s">
        <v>409</v>
      </c>
      <c r="D3" s="73" t="s">
        <v>410</v>
      </c>
      <c r="E3" s="73">
        <v>7</v>
      </c>
      <c r="F3" s="73" t="s">
        <v>9</v>
      </c>
      <c r="G3" s="73">
        <v>20</v>
      </c>
      <c r="H3" s="73">
        <v>19</v>
      </c>
      <c r="I3" s="73">
        <v>95</v>
      </c>
      <c r="J3" s="73">
        <v>8</v>
      </c>
      <c r="K3" s="73">
        <v>5</v>
      </c>
      <c r="L3" s="73">
        <v>6</v>
      </c>
    </row>
    <row r="4" spans="1:12" ht="25.5" customHeight="1" x14ac:dyDescent="0.3">
      <c r="A4" s="73">
        <v>2</v>
      </c>
      <c r="B4" s="74" t="s">
        <v>92</v>
      </c>
      <c r="C4" s="73" t="s">
        <v>409</v>
      </c>
      <c r="D4" s="73" t="s">
        <v>410</v>
      </c>
      <c r="E4" s="73">
        <v>6</v>
      </c>
      <c r="F4" s="73" t="s">
        <v>10</v>
      </c>
      <c r="G4" s="73">
        <v>20</v>
      </c>
      <c r="H4" s="73">
        <v>19</v>
      </c>
      <c r="I4" s="73">
        <v>95</v>
      </c>
      <c r="J4" s="73">
        <v>3</v>
      </c>
      <c r="K4" s="73">
        <v>12</v>
      </c>
      <c r="L4" s="73">
        <v>4</v>
      </c>
    </row>
    <row r="5" spans="1:12" ht="25.5" customHeight="1" x14ac:dyDescent="0.3">
      <c r="A5" s="73">
        <v>3</v>
      </c>
      <c r="B5" s="74" t="s">
        <v>94</v>
      </c>
      <c r="C5" s="73" t="s">
        <v>409</v>
      </c>
      <c r="D5" s="73" t="s">
        <v>410</v>
      </c>
      <c r="E5" s="73">
        <v>7</v>
      </c>
      <c r="F5" s="73" t="s">
        <v>11</v>
      </c>
      <c r="G5" s="73">
        <v>20</v>
      </c>
      <c r="H5" s="73">
        <v>20</v>
      </c>
      <c r="I5" s="73">
        <v>100</v>
      </c>
      <c r="J5" s="73">
        <v>3</v>
      </c>
      <c r="K5" s="73">
        <v>13</v>
      </c>
      <c r="L5" s="73">
        <v>4</v>
      </c>
    </row>
    <row r="6" spans="1:12" ht="25.5" customHeight="1" x14ac:dyDescent="0.3">
      <c r="A6" s="73">
        <v>4</v>
      </c>
      <c r="B6" s="74" t="s">
        <v>90</v>
      </c>
      <c r="C6" s="73" t="s">
        <v>409</v>
      </c>
      <c r="D6" s="73" t="s">
        <v>410</v>
      </c>
      <c r="E6" s="73">
        <v>6</v>
      </c>
      <c r="F6" s="73" t="s">
        <v>8</v>
      </c>
      <c r="G6" s="73">
        <v>20</v>
      </c>
      <c r="H6" s="73">
        <v>19</v>
      </c>
      <c r="I6" s="73">
        <v>95</v>
      </c>
      <c r="J6" s="73">
        <v>1</v>
      </c>
      <c r="K6" s="73">
        <v>13</v>
      </c>
      <c r="L6" s="73">
        <v>5</v>
      </c>
    </row>
    <row r="7" spans="1:12" ht="25.5" customHeight="1" x14ac:dyDescent="0.3">
      <c r="A7" s="73">
        <v>5</v>
      </c>
      <c r="B7" s="74" t="s">
        <v>411</v>
      </c>
      <c r="C7" s="73" t="s">
        <v>409</v>
      </c>
      <c r="D7" s="73" t="s">
        <v>410</v>
      </c>
      <c r="E7" s="73">
        <v>3</v>
      </c>
      <c r="F7" s="73" t="s">
        <v>7</v>
      </c>
      <c r="G7" s="73">
        <v>20</v>
      </c>
      <c r="H7" s="73">
        <v>19</v>
      </c>
      <c r="I7" s="73">
        <v>95</v>
      </c>
      <c r="J7" s="73">
        <v>3</v>
      </c>
      <c r="K7" s="73">
        <v>9</v>
      </c>
      <c r="L7" s="73">
        <v>7</v>
      </c>
    </row>
    <row r="8" spans="1:12" ht="22.5" customHeight="1" x14ac:dyDescent="0.3">
      <c r="C8" s="139" t="s">
        <v>412</v>
      </c>
      <c r="D8" s="139"/>
    </row>
    <row r="9" spans="1:12" ht="22.5" customHeight="1" x14ac:dyDescent="0.3">
      <c r="C9" s="75"/>
      <c r="D9" s="75"/>
    </row>
    <row r="10" spans="1:12" ht="52.8" x14ac:dyDescent="0.3">
      <c r="A10" s="71" t="s">
        <v>258</v>
      </c>
      <c r="B10" s="71" t="s">
        <v>404</v>
      </c>
      <c r="C10" s="71" t="s">
        <v>405</v>
      </c>
      <c r="D10" s="71" t="s">
        <v>406</v>
      </c>
      <c r="E10" s="71" t="s">
        <v>407</v>
      </c>
      <c r="F10" s="71" t="s">
        <v>408</v>
      </c>
      <c r="G10" s="71" t="s">
        <v>385</v>
      </c>
      <c r="H10" s="71" t="s">
        <v>386</v>
      </c>
      <c r="I10" s="71" t="s">
        <v>390</v>
      </c>
      <c r="J10" s="71" t="s">
        <v>80</v>
      </c>
      <c r="K10" s="71" t="s">
        <v>44</v>
      </c>
      <c r="L10" s="71" t="s">
        <v>81</v>
      </c>
    </row>
    <row r="11" spans="1:12" ht="21.75" customHeight="1" x14ac:dyDescent="0.3">
      <c r="A11" s="73">
        <v>1</v>
      </c>
      <c r="B11" s="74" t="s">
        <v>88</v>
      </c>
      <c r="C11" s="73" t="s">
        <v>409</v>
      </c>
      <c r="D11" s="73" t="s">
        <v>413</v>
      </c>
      <c r="E11" s="73">
        <v>7</v>
      </c>
      <c r="F11" s="73" t="s">
        <v>109</v>
      </c>
      <c r="G11" s="73">
        <v>58</v>
      </c>
      <c r="H11" s="73">
        <v>29</v>
      </c>
      <c r="I11" s="73">
        <v>50</v>
      </c>
      <c r="J11" s="73">
        <v>5</v>
      </c>
      <c r="K11" s="73">
        <v>4</v>
      </c>
      <c r="L11" s="73">
        <v>20</v>
      </c>
    </row>
    <row r="12" spans="1:12" ht="21.75" customHeight="1" x14ac:dyDescent="0.3">
      <c r="A12" s="73">
        <v>2</v>
      </c>
      <c r="B12" s="74" t="s">
        <v>92</v>
      </c>
      <c r="C12" s="73" t="s">
        <v>409</v>
      </c>
      <c r="D12" s="73" t="s">
        <v>413</v>
      </c>
      <c r="E12" s="73">
        <v>6</v>
      </c>
      <c r="F12" s="73" t="s">
        <v>108</v>
      </c>
      <c r="G12" s="73">
        <v>58</v>
      </c>
      <c r="H12" s="73">
        <v>40</v>
      </c>
      <c r="I12" s="73">
        <v>68.97</v>
      </c>
      <c r="J12" s="73">
        <v>5</v>
      </c>
      <c r="K12" s="73">
        <v>17</v>
      </c>
      <c r="L12" s="73">
        <v>18</v>
      </c>
    </row>
    <row r="13" spans="1:12" ht="21.75" customHeight="1" x14ac:dyDescent="0.3">
      <c r="A13" s="73">
        <v>3</v>
      </c>
      <c r="B13" s="74" t="s">
        <v>94</v>
      </c>
      <c r="C13" s="73" t="s">
        <v>409</v>
      </c>
      <c r="D13" s="73" t="s">
        <v>413</v>
      </c>
      <c r="E13" s="73">
        <v>7</v>
      </c>
      <c r="F13" s="73" t="s">
        <v>110</v>
      </c>
      <c r="G13" s="73">
        <v>58</v>
      </c>
      <c r="H13" s="73">
        <v>43</v>
      </c>
      <c r="I13" s="73">
        <v>74.14</v>
      </c>
      <c r="J13" s="73">
        <v>9</v>
      </c>
      <c r="K13" s="73">
        <v>18</v>
      </c>
      <c r="L13" s="73">
        <v>16</v>
      </c>
    </row>
    <row r="14" spans="1:12" ht="21.75" customHeight="1" x14ac:dyDescent="0.3">
      <c r="A14" s="73">
        <v>4</v>
      </c>
      <c r="B14" s="74" t="s">
        <v>90</v>
      </c>
      <c r="C14" s="73" t="s">
        <v>409</v>
      </c>
      <c r="D14" s="73" t="s">
        <v>413</v>
      </c>
      <c r="E14" s="73">
        <v>6</v>
      </c>
      <c r="F14" s="73" t="s">
        <v>107</v>
      </c>
      <c r="G14" s="73">
        <v>58</v>
      </c>
      <c r="H14" s="73">
        <v>35</v>
      </c>
      <c r="I14" s="73">
        <v>60.34</v>
      </c>
      <c r="J14" s="73">
        <v>6</v>
      </c>
      <c r="K14" s="73">
        <v>11</v>
      </c>
      <c r="L14" s="73">
        <v>19</v>
      </c>
    </row>
    <row r="15" spans="1:12" ht="21.75" customHeight="1" x14ac:dyDescent="0.3">
      <c r="A15" s="73">
        <v>5</v>
      </c>
      <c r="B15" s="74" t="s">
        <v>250</v>
      </c>
      <c r="C15" s="73" t="s">
        <v>409</v>
      </c>
      <c r="D15" s="73" t="s">
        <v>413</v>
      </c>
      <c r="E15" s="76"/>
      <c r="F15" s="73" t="s">
        <v>106</v>
      </c>
      <c r="G15" s="73">
        <v>58</v>
      </c>
      <c r="H15" s="73">
        <v>36</v>
      </c>
      <c r="I15" s="73">
        <v>62.07</v>
      </c>
      <c r="J15" s="73">
        <v>1</v>
      </c>
      <c r="K15" s="73">
        <v>8</v>
      </c>
      <c r="L15" s="73">
        <v>22</v>
      </c>
    </row>
    <row r="16" spans="1:12" x14ac:dyDescent="0.3">
      <c r="A16" s="73">
        <v>6</v>
      </c>
      <c r="B16" s="74" t="s">
        <v>256</v>
      </c>
      <c r="C16" s="73" t="s">
        <v>409</v>
      </c>
      <c r="D16" s="73" t="s">
        <v>413</v>
      </c>
      <c r="E16" s="73">
        <v>2</v>
      </c>
      <c r="F16" s="73" t="s">
        <v>244</v>
      </c>
      <c r="G16" s="73">
        <v>58</v>
      </c>
      <c r="H16" s="73">
        <v>56</v>
      </c>
      <c r="I16" s="73">
        <v>96.55</v>
      </c>
      <c r="J16" s="73">
        <v>34</v>
      </c>
      <c r="K16" s="73">
        <v>20</v>
      </c>
      <c r="L16" s="73">
        <v>2</v>
      </c>
    </row>
    <row r="17" spans="1:12" ht="18.75" customHeight="1" x14ac:dyDescent="0.3">
      <c r="C17" s="140" t="s">
        <v>414</v>
      </c>
      <c r="D17" s="140"/>
    </row>
    <row r="21" spans="1:12" ht="52.8" x14ac:dyDescent="0.3">
      <c r="A21" s="71" t="s">
        <v>258</v>
      </c>
      <c r="B21" s="71" t="s">
        <v>404</v>
      </c>
      <c r="C21" s="71" t="s">
        <v>405</v>
      </c>
      <c r="D21" s="71" t="s">
        <v>406</v>
      </c>
      <c r="E21" s="71" t="s">
        <v>407</v>
      </c>
      <c r="F21" s="71" t="s">
        <v>408</v>
      </c>
      <c r="G21" s="71" t="s">
        <v>385</v>
      </c>
      <c r="H21" s="71" t="s">
        <v>386</v>
      </c>
      <c r="I21" s="71" t="s">
        <v>390</v>
      </c>
      <c r="J21" s="71" t="s">
        <v>80</v>
      </c>
      <c r="K21" s="71" t="s">
        <v>44</v>
      </c>
      <c r="L21" s="71" t="s">
        <v>81</v>
      </c>
    </row>
    <row r="22" spans="1:12" ht="18.75" customHeight="1" x14ac:dyDescent="0.3">
      <c r="A22" s="73">
        <v>1</v>
      </c>
      <c r="B22" s="74" t="s">
        <v>88</v>
      </c>
      <c r="C22" s="73" t="s">
        <v>409</v>
      </c>
      <c r="D22" s="73" t="s">
        <v>415</v>
      </c>
      <c r="E22" s="73">
        <v>8</v>
      </c>
      <c r="F22" s="73" t="s">
        <v>416</v>
      </c>
      <c r="G22" s="73">
        <v>20</v>
      </c>
      <c r="H22" s="73">
        <v>16</v>
      </c>
      <c r="I22" s="73">
        <v>80</v>
      </c>
      <c r="J22" s="73">
        <v>4</v>
      </c>
      <c r="K22" s="73">
        <v>6</v>
      </c>
      <c r="L22" s="73">
        <v>6</v>
      </c>
    </row>
    <row r="23" spans="1:12" ht="18.75" customHeight="1" x14ac:dyDescent="0.3">
      <c r="A23" s="73">
        <v>2</v>
      </c>
      <c r="B23" s="74" t="s">
        <v>92</v>
      </c>
      <c r="C23" s="73" t="s">
        <v>409</v>
      </c>
      <c r="D23" s="73" t="s">
        <v>415</v>
      </c>
      <c r="E23" s="73">
        <v>6</v>
      </c>
      <c r="F23" s="73" t="s">
        <v>417</v>
      </c>
      <c r="G23" s="73">
        <v>20</v>
      </c>
      <c r="H23" s="73">
        <v>16</v>
      </c>
      <c r="I23" s="73">
        <v>80</v>
      </c>
      <c r="J23" s="73">
        <v>0</v>
      </c>
      <c r="K23" s="73">
        <v>8</v>
      </c>
      <c r="L23" s="73">
        <v>7</v>
      </c>
    </row>
    <row r="24" spans="1:12" ht="18.75" customHeight="1" x14ac:dyDescent="0.3">
      <c r="A24" s="73">
        <v>3</v>
      </c>
      <c r="B24" s="74" t="s">
        <v>399</v>
      </c>
      <c r="C24" s="73" t="s">
        <v>409</v>
      </c>
      <c r="D24" s="73" t="s">
        <v>415</v>
      </c>
      <c r="E24" s="73">
        <v>8</v>
      </c>
      <c r="F24" s="73" t="s">
        <v>418</v>
      </c>
      <c r="G24" s="73">
        <v>20</v>
      </c>
      <c r="H24" s="73">
        <v>17</v>
      </c>
      <c r="I24" s="73">
        <v>85</v>
      </c>
      <c r="J24" s="73">
        <v>7</v>
      </c>
      <c r="K24" s="73">
        <v>5</v>
      </c>
      <c r="L24" s="73">
        <v>5</v>
      </c>
    </row>
    <row r="25" spans="1:12" ht="18.75" customHeight="1" x14ac:dyDescent="0.3">
      <c r="A25" s="73">
        <v>4</v>
      </c>
      <c r="B25" s="74" t="s">
        <v>90</v>
      </c>
      <c r="C25" s="73" t="s">
        <v>409</v>
      </c>
      <c r="D25" s="73" t="s">
        <v>415</v>
      </c>
      <c r="E25" s="73">
        <v>8</v>
      </c>
      <c r="F25" s="73" t="s">
        <v>419</v>
      </c>
      <c r="G25" s="73">
        <v>20</v>
      </c>
      <c r="H25" s="73">
        <v>18</v>
      </c>
      <c r="I25" s="73">
        <v>90</v>
      </c>
      <c r="J25" s="73">
        <v>9</v>
      </c>
      <c r="K25" s="73">
        <v>7</v>
      </c>
      <c r="L25" s="73">
        <v>2</v>
      </c>
    </row>
    <row r="26" spans="1:12" ht="18.75" customHeight="1" x14ac:dyDescent="0.3">
      <c r="A26" s="73">
        <v>5</v>
      </c>
      <c r="B26" s="74" t="s">
        <v>90</v>
      </c>
      <c r="C26" s="73" t="s">
        <v>409</v>
      </c>
      <c r="D26" s="73" t="s">
        <v>415</v>
      </c>
      <c r="E26" s="73">
        <v>8</v>
      </c>
      <c r="F26" s="73" t="s">
        <v>420</v>
      </c>
      <c r="G26" s="73">
        <v>20</v>
      </c>
      <c r="H26" s="73">
        <v>20</v>
      </c>
      <c r="I26" s="73">
        <v>100</v>
      </c>
      <c r="J26" s="73">
        <v>20</v>
      </c>
      <c r="K26" s="73"/>
      <c r="L26" s="73"/>
    </row>
    <row r="27" spans="1:12" ht="18.75" customHeight="1" x14ac:dyDescent="0.3">
      <c r="A27" s="73">
        <v>6</v>
      </c>
      <c r="B27" s="74" t="s">
        <v>421</v>
      </c>
      <c r="C27" s="73" t="s">
        <v>409</v>
      </c>
      <c r="D27" s="73" t="s">
        <v>415</v>
      </c>
      <c r="E27" s="73">
        <v>6</v>
      </c>
      <c r="F27" s="73" t="s">
        <v>422</v>
      </c>
      <c r="G27" s="73">
        <v>20</v>
      </c>
      <c r="H27" s="73">
        <v>18</v>
      </c>
      <c r="I27" s="73">
        <v>90</v>
      </c>
      <c r="J27" s="73">
        <v>4</v>
      </c>
      <c r="K27" s="73">
        <v>10</v>
      </c>
      <c r="L27" s="73">
        <v>4</v>
      </c>
    </row>
    <row r="28" spans="1:12" ht="13.8" x14ac:dyDescent="0.3">
      <c r="C28" s="139" t="s">
        <v>423</v>
      </c>
      <c r="D28" s="139"/>
    </row>
    <row r="31" spans="1:12" ht="52.8" x14ac:dyDescent="0.3">
      <c r="A31" s="71" t="s">
        <v>258</v>
      </c>
      <c r="B31" s="71" t="s">
        <v>404</v>
      </c>
      <c r="C31" s="71" t="s">
        <v>405</v>
      </c>
      <c r="D31" s="71" t="s">
        <v>406</v>
      </c>
      <c r="E31" s="71" t="s">
        <v>407</v>
      </c>
      <c r="F31" s="71" t="s">
        <v>408</v>
      </c>
      <c r="G31" s="71" t="s">
        <v>385</v>
      </c>
      <c r="H31" s="71" t="s">
        <v>386</v>
      </c>
      <c r="I31" s="71" t="s">
        <v>390</v>
      </c>
      <c r="J31" s="71" t="s">
        <v>80</v>
      </c>
      <c r="K31" s="71" t="s">
        <v>44</v>
      </c>
      <c r="L31" s="71" t="s">
        <v>81</v>
      </c>
    </row>
    <row r="32" spans="1:12" x14ac:dyDescent="0.3">
      <c r="A32" s="73">
        <v>1</v>
      </c>
      <c r="B32" s="74" t="s">
        <v>88</v>
      </c>
      <c r="C32" s="73" t="s">
        <v>409</v>
      </c>
      <c r="D32" s="73" t="s">
        <v>424</v>
      </c>
      <c r="E32" s="73">
        <v>8</v>
      </c>
      <c r="F32" s="73" t="s">
        <v>425</v>
      </c>
      <c r="G32" s="73">
        <v>57</v>
      </c>
      <c r="H32" s="73">
        <v>19</v>
      </c>
      <c r="I32" s="73">
        <v>33.33</v>
      </c>
      <c r="J32" s="73">
        <v>3</v>
      </c>
      <c r="K32" s="73">
        <v>5</v>
      </c>
      <c r="L32" s="73">
        <v>11</v>
      </c>
    </row>
    <row r="33" spans="1:12" x14ac:dyDescent="0.3">
      <c r="A33" s="73">
        <v>2</v>
      </c>
      <c r="B33" s="74" t="s">
        <v>92</v>
      </c>
      <c r="C33" s="73" t="s">
        <v>409</v>
      </c>
      <c r="D33" s="73" t="s">
        <v>424</v>
      </c>
      <c r="E33" s="73">
        <v>6</v>
      </c>
      <c r="F33" s="73" t="s">
        <v>8</v>
      </c>
      <c r="G33" s="73">
        <v>57</v>
      </c>
      <c r="H33" s="73">
        <v>20</v>
      </c>
      <c r="I33" s="73">
        <v>35.090000000000003</v>
      </c>
      <c r="J33" s="73">
        <v>5</v>
      </c>
      <c r="K33" s="73">
        <v>6</v>
      </c>
      <c r="L33" s="73">
        <v>9</v>
      </c>
    </row>
    <row r="34" spans="1:12" x14ac:dyDescent="0.3">
      <c r="A34" s="73">
        <v>3</v>
      </c>
      <c r="B34" s="74" t="s">
        <v>399</v>
      </c>
      <c r="C34" s="73" t="s">
        <v>409</v>
      </c>
      <c r="D34" s="73" t="s">
        <v>424</v>
      </c>
      <c r="E34" s="73">
        <v>8</v>
      </c>
      <c r="F34" s="73" t="s">
        <v>426</v>
      </c>
      <c r="G34" s="73">
        <v>57</v>
      </c>
      <c r="H34" s="73">
        <v>19</v>
      </c>
      <c r="I34" s="73">
        <v>33.33</v>
      </c>
      <c r="J34" s="73">
        <v>3</v>
      </c>
      <c r="K34" s="73">
        <v>3</v>
      </c>
      <c r="L34" s="73">
        <v>13</v>
      </c>
    </row>
    <row r="35" spans="1:12" x14ac:dyDescent="0.3">
      <c r="A35" s="73">
        <v>4</v>
      </c>
      <c r="B35" s="74" t="s">
        <v>90</v>
      </c>
      <c r="C35" s="73" t="s">
        <v>409</v>
      </c>
      <c r="D35" s="73" t="s">
        <v>424</v>
      </c>
      <c r="E35" s="73">
        <v>8</v>
      </c>
      <c r="F35" s="73" t="s">
        <v>265</v>
      </c>
      <c r="G35" s="73">
        <v>57</v>
      </c>
      <c r="H35" s="73">
        <v>20</v>
      </c>
      <c r="I35" s="73">
        <v>35.090000000000003</v>
      </c>
      <c r="J35" s="73">
        <v>2</v>
      </c>
      <c r="K35" s="73">
        <v>6</v>
      </c>
      <c r="L35" s="73">
        <v>12</v>
      </c>
    </row>
    <row r="36" spans="1:12" x14ac:dyDescent="0.3">
      <c r="A36" s="73">
        <v>5</v>
      </c>
      <c r="B36" s="74" t="s">
        <v>397</v>
      </c>
      <c r="C36" s="73" t="s">
        <v>409</v>
      </c>
      <c r="D36" s="73" t="s">
        <v>424</v>
      </c>
      <c r="E36" s="76"/>
      <c r="F36" s="73" t="s">
        <v>427</v>
      </c>
      <c r="G36" s="73">
        <v>57</v>
      </c>
      <c r="H36" s="73">
        <v>34</v>
      </c>
      <c r="I36" s="73">
        <v>59.65</v>
      </c>
      <c r="J36" s="73">
        <v>4</v>
      </c>
      <c r="K36" s="73">
        <v>13</v>
      </c>
      <c r="L36" s="73">
        <v>17</v>
      </c>
    </row>
    <row r="37" spans="1:12" x14ac:dyDescent="0.3">
      <c r="A37" s="73">
        <v>6</v>
      </c>
      <c r="B37" s="74" t="s">
        <v>256</v>
      </c>
      <c r="C37" s="73" t="s">
        <v>409</v>
      </c>
      <c r="D37" s="73" t="s">
        <v>424</v>
      </c>
      <c r="E37" s="76">
        <v>2</v>
      </c>
      <c r="F37" s="73" t="s">
        <v>428</v>
      </c>
      <c r="G37" s="73">
        <v>57</v>
      </c>
      <c r="H37" s="73">
        <v>51</v>
      </c>
      <c r="I37" s="73">
        <v>89.47</v>
      </c>
      <c r="J37" s="73">
        <v>18</v>
      </c>
      <c r="K37" s="73">
        <v>24</v>
      </c>
      <c r="L37" s="73">
        <v>9</v>
      </c>
    </row>
    <row r="38" spans="1:12" x14ac:dyDescent="0.3">
      <c r="C38" s="140" t="s">
        <v>429</v>
      </c>
      <c r="D38" s="140"/>
    </row>
    <row r="41" spans="1:12" ht="62.4" x14ac:dyDescent="0.3">
      <c r="A41" s="56" t="s">
        <v>258</v>
      </c>
      <c r="B41" s="56" t="s">
        <v>404</v>
      </c>
      <c r="C41" s="56" t="s">
        <v>405</v>
      </c>
      <c r="D41" s="56" t="s">
        <v>406</v>
      </c>
      <c r="E41" s="56" t="s">
        <v>407</v>
      </c>
      <c r="F41" s="56" t="s">
        <v>408</v>
      </c>
      <c r="G41" s="56" t="s">
        <v>385</v>
      </c>
      <c r="H41" s="56" t="s">
        <v>386</v>
      </c>
      <c r="I41" s="56" t="s">
        <v>390</v>
      </c>
      <c r="J41" s="56" t="s">
        <v>80</v>
      </c>
      <c r="K41" s="56" t="s">
        <v>44</v>
      </c>
      <c r="L41" s="56" t="s">
        <v>81</v>
      </c>
    </row>
    <row r="42" spans="1:12" ht="15.6" x14ac:dyDescent="0.3">
      <c r="A42" s="59">
        <v>1</v>
      </c>
      <c r="B42" s="60" t="s">
        <v>395</v>
      </c>
      <c r="C42" s="59" t="s">
        <v>430</v>
      </c>
      <c r="D42" s="59" t="s">
        <v>431</v>
      </c>
      <c r="E42" s="77"/>
      <c r="F42" s="59" t="s">
        <v>262</v>
      </c>
      <c r="G42" s="59">
        <v>59</v>
      </c>
      <c r="H42" s="59">
        <v>34</v>
      </c>
      <c r="I42" s="59">
        <v>57.63</v>
      </c>
      <c r="J42" s="59">
        <v>10</v>
      </c>
      <c r="K42" s="59">
        <v>12</v>
      </c>
      <c r="L42" s="59">
        <v>12</v>
      </c>
    </row>
    <row r="43" spans="1:12" ht="15.6" x14ac:dyDescent="0.3">
      <c r="A43" s="59">
        <v>2</v>
      </c>
      <c r="B43" s="60" t="s">
        <v>396</v>
      </c>
      <c r="C43" s="59" t="s">
        <v>430</v>
      </c>
      <c r="D43" s="59" t="s">
        <v>431</v>
      </c>
      <c r="E43" s="77"/>
      <c r="F43" s="59" t="s">
        <v>263</v>
      </c>
      <c r="G43" s="59">
        <v>59</v>
      </c>
      <c r="H43" s="59">
        <v>35</v>
      </c>
      <c r="I43" s="59">
        <v>59.32</v>
      </c>
      <c r="J43" s="59">
        <v>0</v>
      </c>
      <c r="K43" s="59">
        <v>1</v>
      </c>
      <c r="L43" s="59">
        <v>34</v>
      </c>
    </row>
    <row r="44" spans="1:12" ht="15.6" x14ac:dyDescent="0.3">
      <c r="A44" s="59">
        <v>3</v>
      </c>
      <c r="B44" s="60" t="s">
        <v>397</v>
      </c>
      <c r="C44" s="59" t="s">
        <v>430</v>
      </c>
      <c r="D44" s="59" t="s">
        <v>431</v>
      </c>
      <c r="E44" s="77"/>
      <c r="F44" s="59" t="s">
        <v>264</v>
      </c>
      <c r="G44" s="59">
        <v>59</v>
      </c>
      <c r="H44" s="59">
        <v>30</v>
      </c>
      <c r="I44" s="59">
        <v>50.85</v>
      </c>
      <c r="J44" s="59">
        <v>8</v>
      </c>
      <c r="K44" s="59">
        <v>6</v>
      </c>
      <c r="L44" s="59">
        <v>16</v>
      </c>
    </row>
    <row r="45" spans="1:12" ht="15.6" x14ac:dyDescent="0.3">
      <c r="A45" s="59">
        <v>4</v>
      </c>
      <c r="B45" s="60" t="s">
        <v>398</v>
      </c>
      <c r="C45" s="59" t="s">
        <v>430</v>
      </c>
      <c r="D45" s="59" t="s">
        <v>431</v>
      </c>
      <c r="E45" s="77"/>
      <c r="F45" s="59" t="s">
        <v>265</v>
      </c>
      <c r="G45" s="59">
        <v>59</v>
      </c>
      <c r="H45" s="59">
        <v>18</v>
      </c>
      <c r="I45" s="59">
        <v>30.51</v>
      </c>
      <c r="J45" s="59">
        <v>1</v>
      </c>
      <c r="K45" s="59">
        <v>4</v>
      </c>
      <c r="L45" s="59">
        <v>13</v>
      </c>
    </row>
    <row r="46" spans="1:12" ht="15.6" x14ac:dyDescent="0.3">
      <c r="A46" s="59">
        <v>5</v>
      </c>
      <c r="B46" s="60" t="s">
        <v>399</v>
      </c>
      <c r="C46" s="59" t="s">
        <v>430</v>
      </c>
      <c r="D46" s="59" t="s">
        <v>431</v>
      </c>
      <c r="E46" s="77"/>
      <c r="F46" s="59" t="s">
        <v>266</v>
      </c>
      <c r="G46" s="59">
        <v>59</v>
      </c>
      <c r="H46" s="59">
        <v>35</v>
      </c>
      <c r="I46" s="59">
        <v>59.32</v>
      </c>
      <c r="J46" s="59">
        <v>0</v>
      </c>
      <c r="K46" s="59">
        <v>8</v>
      </c>
      <c r="L46" s="59">
        <v>27</v>
      </c>
    </row>
    <row r="47" spans="1:12" ht="15.6" x14ac:dyDescent="0.3">
      <c r="A47" s="59">
        <v>6</v>
      </c>
      <c r="B47" s="60" t="s">
        <v>400</v>
      </c>
      <c r="C47" s="59" t="s">
        <v>430</v>
      </c>
      <c r="D47" s="59" t="s">
        <v>431</v>
      </c>
      <c r="E47" s="77"/>
      <c r="F47" s="59" t="s">
        <v>267</v>
      </c>
      <c r="G47" s="59">
        <v>59</v>
      </c>
      <c r="H47" s="59">
        <v>59</v>
      </c>
      <c r="I47" s="59">
        <v>100</v>
      </c>
      <c r="J47" s="59"/>
      <c r="K47" s="59"/>
      <c r="L47" s="59"/>
    </row>
    <row r="48" spans="1:12" ht="15.6" x14ac:dyDescent="0.3">
      <c r="A48" s="59">
        <v>7</v>
      </c>
      <c r="B48" s="60" t="s">
        <v>401</v>
      </c>
      <c r="C48" s="59" t="s">
        <v>430</v>
      </c>
      <c r="D48" s="59" t="s">
        <v>431</v>
      </c>
      <c r="E48" s="77"/>
      <c r="F48" s="59" t="s">
        <v>268</v>
      </c>
      <c r="G48" s="59">
        <v>59</v>
      </c>
      <c r="H48" s="59">
        <v>59</v>
      </c>
      <c r="I48" s="59">
        <v>100</v>
      </c>
      <c r="J48" s="59"/>
      <c r="K48" s="59"/>
      <c r="L48" s="59"/>
    </row>
    <row r="49" spans="3:4" x14ac:dyDescent="0.3">
      <c r="C49" s="140" t="s">
        <v>432</v>
      </c>
      <c r="D49" s="140"/>
    </row>
  </sheetData>
  <mergeCells count="6">
    <mergeCell ref="C49:D49"/>
    <mergeCell ref="A1:L1"/>
    <mergeCell ref="C8:D8"/>
    <mergeCell ref="C17:D17"/>
    <mergeCell ref="C28:D28"/>
    <mergeCell ref="C38:D38"/>
  </mergeCells>
  <pageMargins left="0.7" right="0.7" top="0.75" bottom="0.75" header="0.3" footer="0.3"/>
  <pageSetup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4"/>
  <sheetViews>
    <sheetView tabSelected="1" workbookViewId="0">
      <selection activeCell="C20" sqref="C20:E24"/>
    </sheetView>
  </sheetViews>
  <sheetFormatPr defaultRowHeight="14.4" x14ac:dyDescent="0.3"/>
  <cols>
    <col min="3" max="3" width="12" bestFit="1" customWidth="1"/>
    <col min="4" max="4" width="41" bestFit="1" customWidth="1"/>
  </cols>
  <sheetData>
    <row r="3" spans="2:8" x14ac:dyDescent="0.3">
      <c r="B3" s="112" t="s">
        <v>257</v>
      </c>
      <c r="C3" s="112"/>
      <c r="D3" s="112"/>
      <c r="E3" s="112"/>
      <c r="F3" s="112"/>
      <c r="G3" s="112"/>
      <c r="H3" s="112"/>
    </row>
    <row r="4" spans="2:8" x14ac:dyDescent="0.3">
      <c r="B4" s="42" t="s">
        <v>258</v>
      </c>
      <c r="C4" s="42" t="s">
        <v>103</v>
      </c>
      <c r="D4" s="42" t="s">
        <v>259</v>
      </c>
      <c r="E4" s="42" t="s">
        <v>270</v>
      </c>
      <c r="F4" s="112" t="s">
        <v>100</v>
      </c>
      <c r="G4" s="112"/>
      <c r="H4" s="112"/>
    </row>
    <row r="5" spans="2:8" x14ac:dyDescent="0.3">
      <c r="B5" s="38">
        <v>1</v>
      </c>
      <c r="C5" s="51">
        <v>382232</v>
      </c>
      <c r="D5" s="52" t="s">
        <v>179</v>
      </c>
      <c r="E5" s="46">
        <v>85.176470588235304</v>
      </c>
      <c r="F5" s="110" t="s">
        <v>46</v>
      </c>
      <c r="G5" s="81"/>
      <c r="H5" s="81"/>
    </row>
    <row r="6" spans="2:8" x14ac:dyDescent="0.3">
      <c r="B6" s="38">
        <v>2</v>
      </c>
      <c r="C6" s="51">
        <v>382227</v>
      </c>
      <c r="D6" s="52" t="s">
        <v>169</v>
      </c>
      <c r="E6" s="46">
        <v>82.117647058823522</v>
      </c>
      <c r="F6" s="110" t="s">
        <v>46</v>
      </c>
      <c r="G6" s="81"/>
      <c r="H6" s="81"/>
    </row>
    <row r="7" spans="2:8" x14ac:dyDescent="0.3">
      <c r="B7" s="38">
        <v>3</v>
      </c>
      <c r="C7" s="38">
        <v>382237</v>
      </c>
      <c r="D7" s="7" t="s">
        <v>190</v>
      </c>
      <c r="E7" s="46">
        <v>80.82352941176471</v>
      </c>
      <c r="F7" s="110" t="s">
        <v>46</v>
      </c>
      <c r="G7" s="81"/>
      <c r="H7" s="81"/>
    </row>
    <row r="8" spans="2:8" x14ac:dyDescent="0.3">
      <c r="B8" s="38">
        <v>4</v>
      </c>
      <c r="C8" s="38">
        <v>382215</v>
      </c>
      <c r="D8" s="7" t="s">
        <v>149</v>
      </c>
      <c r="E8" s="46">
        <v>80.235294117647058</v>
      </c>
      <c r="F8" s="110" t="s">
        <v>46</v>
      </c>
      <c r="G8" s="81"/>
      <c r="H8" s="81"/>
    </row>
    <row r="9" spans="2:8" x14ac:dyDescent="0.3">
      <c r="B9" s="38">
        <v>5</v>
      </c>
      <c r="C9" s="38">
        <v>382242</v>
      </c>
      <c r="D9" s="7" t="s">
        <v>195</v>
      </c>
      <c r="E9" s="46">
        <v>79.294117647058826</v>
      </c>
      <c r="F9" s="110" t="s">
        <v>46</v>
      </c>
      <c r="G9" s="81"/>
      <c r="H9" s="81"/>
    </row>
    <row r="11" spans="2:8" x14ac:dyDescent="0.3">
      <c r="B11" s="141" t="s">
        <v>433</v>
      </c>
      <c r="C11" s="141"/>
      <c r="D11" s="141"/>
      <c r="E11" s="141"/>
      <c r="F11" s="141"/>
      <c r="G11" s="141"/>
      <c r="H11" s="141"/>
    </row>
    <row r="12" spans="2:8" x14ac:dyDescent="0.3">
      <c r="B12" s="142" t="s">
        <v>434</v>
      </c>
      <c r="C12" s="142" t="s">
        <v>435</v>
      </c>
      <c r="D12" s="142" t="s">
        <v>436</v>
      </c>
      <c r="E12" s="143" t="s">
        <v>270</v>
      </c>
      <c r="F12" s="144" t="s">
        <v>437</v>
      </c>
      <c r="G12" s="144"/>
      <c r="H12" s="144"/>
    </row>
    <row r="13" spans="2:8" x14ac:dyDescent="0.3">
      <c r="B13" s="38">
        <v>1</v>
      </c>
      <c r="C13" s="15">
        <v>359303</v>
      </c>
      <c r="D13" s="146" t="s">
        <v>179</v>
      </c>
      <c r="E13" s="46">
        <v>90</v>
      </c>
      <c r="F13" s="81" t="s">
        <v>46</v>
      </c>
      <c r="G13" s="81"/>
      <c r="H13" s="81"/>
    </row>
    <row r="14" spans="2:8" x14ac:dyDescent="0.3">
      <c r="B14" s="38">
        <v>2</v>
      </c>
      <c r="C14" s="15">
        <v>359298</v>
      </c>
      <c r="D14" s="147" t="s">
        <v>169</v>
      </c>
      <c r="E14" s="46">
        <v>81.176470588235304</v>
      </c>
      <c r="F14" s="81" t="s">
        <v>46</v>
      </c>
      <c r="G14" s="81"/>
      <c r="H14" s="81"/>
    </row>
    <row r="15" spans="2:8" x14ac:dyDescent="0.3">
      <c r="B15" s="38">
        <v>3</v>
      </c>
      <c r="C15" s="15">
        <v>359289</v>
      </c>
      <c r="D15" s="147" t="s">
        <v>149</v>
      </c>
      <c r="E15" s="46">
        <v>79.176470588235304</v>
      </c>
      <c r="F15" s="81" t="s">
        <v>46</v>
      </c>
      <c r="G15" s="81"/>
      <c r="H15" s="81"/>
    </row>
    <row r="16" spans="2:8" x14ac:dyDescent="0.3">
      <c r="B16" s="38">
        <v>4</v>
      </c>
      <c r="C16" s="150">
        <v>359308</v>
      </c>
      <c r="D16" s="145" t="s">
        <v>190</v>
      </c>
      <c r="E16" s="151">
        <v>76.588235294117695</v>
      </c>
      <c r="F16" s="149" t="s">
        <v>46</v>
      </c>
      <c r="G16" s="149"/>
      <c r="H16" s="149"/>
    </row>
    <row r="17" spans="2:8" x14ac:dyDescent="0.3">
      <c r="B17" s="38">
        <v>5</v>
      </c>
      <c r="C17" s="150">
        <v>359312</v>
      </c>
      <c r="D17" s="145" t="s">
        <v>195</v>
      </c>
      <c r="E17" s="151">
        <v>73.764705882352899</v>
      </c>
      <c r="F17" s="149" t="s">
        <v>151</v>
      </c>
      <c r="G17" s="149"/>
      <c r="H17" s="149"/>
    </row>
    <row r="20" spans="2:8" ht="18" x14ac:dyDescent="0.3">
      <c r="C20" s="154" t="s">
        <v>439</v>
      </c>
      <c r="D20" s="154"/>
      <c r="E20" s="154"/>
    </row>
    <row r="21" spans="2:8" x14ac:dyDescent="0.3">
      <c r="C21" s="155" t="s">
        <v>438</v>
      </c>
      <c r="D21" s="156" t="s">
        <v>105</v>
      </c>
      <c r="E21" s="155" t="s">
        <v>270</v>
      </c>
    </row>
    <row r="22" spans="2:8" x14ac:dyDescent="0.3">
      <c r="C22" s="153">
        <v>1</v>
      </c>
      <c r="D22" s="152" t="s">
        <v>179</v>
      </c>
      <c r="E22" s="151">
        <f>AVERAGE(E5,E13)</f>
        <v>87.588235294117652</v>
      </c>
    </row>
    <row r="23" spans="2:8" x14ac:dyDescent="0.3">
      <c r="C23" s="153">
        <v>2</v>
      </c>
      <c r="D23" s="148" t="s">
        <v>169</v>
      </c>
      <c r="E23" s="151">
        <f t="shared" ref="E23:E24" si="0">AVERAGE(E6,E14)</f>
        <v>81.64705882352942</v>
      </c>
    </row>
    <row r="24" spans="2:8" x14ac:dyDescent="0.3">
      <c r="C24" s="153">
        <v>3</v>
      </c>
      <c r="D24" s="148" t="s">
        <v>149</v>
      </c>
      <c r="E24" s="151">
        <f>AVERAGE(E8,E15)</f>
        <v>79.705882352941188</v>
      </c>
    </row>
  </sheetData>
  <mergeCells count="15">
    <mergeCell ref="C20:E20"/>
    <mergeCell ref="F14:H14"/>
    <mergeCell ref="F15:H15"/>
    <mergeCell ref="B11:H11"/>
    <mergeCell ref="F12:H12"/>
    <mergeCell ref="F16:H16"/>
    <mergeCell ref="F17:H17"/>
    <mergeCell ref="F9:H9"/>
    <mergeCell ref="F13:H13"/>
    <mergeCell ref="B3:H3"/>
    <mergeCell ref="F4:H4"/>
    <mergeCell ref="F5:H5"/>
    <mergeCell ref="F6:H6"/>
    <mergeCell ref="F7:H7"/>
    <mergeCell ref="F8:H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S24 PG6I</vt:lpstr>
      <vt:lpstr>S24 PG4I</vt:lpstr>
      <vt:lpstr>S24 PG2K</vt:lpstr>
      <vt:lpstr>R A S 24 BY LOADWISE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RDG</dc:creator>
  <cp:lastModifiedBy>RDG</cp:lastModifiedBy>
  <dcterms:created xsi:type="dcterms:W3CDTF">2024-07-10T12:04:10Z</dcterms:created>
  <dcterms:modified xsi:type="dcterms:W3CDTF">2024-08-14T05:29:01Z</dcterms:modified>
</cp:coreProperties>
</file>